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CER\Desktop\Work Flow\VJB\Content Chart\"/>
    </mc:Choice>
  </mc:AlternateContent>
  <xr:revisionPtr revIDLastSave="0" documentId="13_ncr:1_{56556347-34A2-425A-89E5-D9DAD67DBF6E}" xr6:coauthVersionLast="47" xr6:coauthVersionMax="47" xr10:uidLastSave="{00000000-0000-0000-0000-000000000000}"/>
  <bookViews>
    <workbookView xWindow="-28920" yWindow="-4815" windowWidth="29040" windowHeight="15840" xr2:uid="{00000000-000D-0000-FFFF-FFFF00000000}"/>
  </bookViews>
  <sheets>
    <sheet name="Summary" sheetId="1" r:id="rId1"/>
  </sheets>
  <definedNames>
    <definedName name="curr">Summary!#REF!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" i="1" l="1"/>
  <c r="I5" i="1"/>
  <c r="N5" i="1" s="1"/>
  <c r="G7" i="1"/>
  <c r="G8" i="1"/>
  <c r="G9" i="1"/>
  <c r="G10" i="1"/>
  <c r="G11" i="1"/>
  <c r="G12" i="1"/>
  <c r="G13" i="1"/>
  <c r="G14" i="1"/>
  <c r="G15" i="1"/>
  <c r="G16" i="1"/>
  <c r="G17" i="1"/>
  <c r="G19" i="1"/>
  <c r="G20" i="1"/>
  <c r="G21" i="1"/>
  <c r="G22" i="1"/>
  <c r="G23" i="1"/>
  <c r="G24" i="1"/>
  <c r="G25" i="1"/>
  <c r="G26" i="1"/>
  <c r="G27" i="1"/>
  <c r="G28" i="1"/>
  <c r="G29" i="1"/>
  <c r="G31" i="1"/>
  <c r="G32" i="1"/>
  <c r="G33" i="1"/>
  <c r="G34" i="1"/>
  <c r="G35" i="1"/>
  <c r="G36" i="1"/>
  <c r="G37" i="1"/>
  <c r="G38" i="1"/>
  <c r="G39" i="1"/>
  <c r="G40" i="1"/>
  <c r="G41" i="1"/>
  <c r="G43" i="1"/>
  <c r="G44" i="1"/>
  <c r="G45" i="1"/>
  <c r="G46" i="1"/>
  <c r="G47" i="1"/>
  <c r="G48" i="1"/>
  <c r="G49" i="1"/>
  <c r="G50" i="1"/>
  <c r="G51" i="1"/>
  <c r="G52" i="1"/>
  <c r="G53" i="1"/>
  <c r="G55" i="1"/>
  <c r="G56" i="1"/>
  <c r="G57" i="1"/>
  <c r="G58" i="1"/>
  <c r="G59" i="1"/>
  <c r="G60" i="1"/>
  <c r="G61" i="1"/>
  <c r="G62" i="1"/>
  <c r="G63" i="1"/>
  <c r="G64" i="1"/>
  <c r="G65" i="1"/>
  <c r="G67" i="1"/>
  <c r="G68" i="1"/>
  <c r="G69" i="1"/>
  <c r="G70" i="1"/>
  <c r="G71" i="1"/>
  <c r="G72" i="1"/>
  <c r="G73" i="1"/>
  <c r="G74" i="1"/>
  <c r="G75" i="1"/>
  <c r="G76" i="1"/>
  <c r="G77" i="1"/>
  <c r="G79" i="1"/>
  <c r="G80" i="1"/>
  <c r="G81" i="1"/>
  <c r="G82" i="1"/>
  <c r="G83" i="1"/>
  <c r="G84" i="1"/>
  <c r="G85" i="1"/>
  <c r="G86" i="1"/>
  <c r="G87" i="1"/>
  <c r="G88" i="1"/>
  <c r="G89" i="1"/>
  <c r="G91" i="1"/>
  <c r="G92" i="1"/>
  <c r="G93" i="1"/>
  <c r="G94" i="1"/>
  <c r="G95" i="1"/>
  <c r="G96" i="1"/>
  <c r="G97" i="1"/>
  <c r="G98" i="1"/>
  <c r="G99" i="1"/>
  <c r="G100" i="1"/>
  <c r="G101" i="1"/>
  <c r="G103" i="1"/>
  <c r="G104" i="1"/>
  <c r="G105" i="1"/>
  <c r="G106" i="1"/>
  <c r="G107" i="1"/>
  <c r="G108" i="1"/>
  <c r="G109" i="1"/>
  <c r="G110" i="1"/>
  <c r="G111" i="1"/>
  <c r="G112" i="1"/>
  <c r="G113" i="1"/>
  <c r="G115" i="1"/>
  <c r="G116" i="1"/>
  <c r="G117" i="1"/>
  <c r="G118" i="1"/>
  <c r="G119" i="1"/>
  <c r="G120" i="1"/>
  <c r="G121" i="1"/>
  <c r="G122" i="1"/>
  <c r="G123" i="1"/>
  <c r="G124" i="1"/>
  <c r="G125" i="1"/>
  <c r="G127" i="1"/>
  <c r="G128" i="1"/>
  <c r="G129" i="1"/>
  <c r="G130" i="1"/>
  <c r="G131" i="1"/>
  <c r="G132" i="1"/>
  <c r="G133" i="1"/>
  <c r="G134" i="1"/>
  <c r="G135" i="1"/>
  <c r="G136" i="1"/>
  <c r="G137" i="1"/>
  <c r="G139" i="1"/>
  <c r="G140" i="1"/>
  <c r="G141" i="1"/>
  <c r="G142" i="1"/>
  <c r="G143" i="1"/>
  <c r="G144" i="1"/>
  <c r="G145" i="1"/>
  <c r="G146" i="1"/>
  <c r="G147" i="1"/>
  <c r="G148" i="1"/>
  <c r="G149" i="1"/>
  <c r="G151" i="1"/>
  <c r="G152" i="1"/>
  <c r="G153" i="1"/>
  <c r="G154" i="1"/>
  <c r="G155" i="1"/>
  <c r="G156" i="1"/>
  <c r="G157" i="1"/>
  <c r="G158" i="1"/>
  <c r="G159" i="1"/>
  <c r="G160" i="1"/>
  <c r="G161" i="1"/>
  <c r="G163" i="1"/>
  <c r="G164" i="1"/>
  <c r="G165" i="1"/>
  <c r="G166" i="1"/>
  <c r="G167" i="1"/>
  <c r="G168" i="1"/>
  <c r="G169" i="1"/>
  <c r="G170" i="1"/>
  <c r="G171" i="1"/>
  <c r="G172" i="1"/>
  <c r="G173" i="1"/>
  <c r="G175" i="1"/>
  <c r="G176" i="1"/>
  <c r="G177" i="1"/>
  <c r="G178" i="1"/>
  <c r="G179" i="1"/>
  <c r="G180" i="1"/>
  <c r="G181" i="1"/>
  <c r="G182" i="1"/>
  <c r="G183" i="1"/>
  <c r="G184" i="1"/>
  <c r="G185" i="1"/>
  <c r="G187" i="1"/>
  <c r="G188" i="1"/>
  <c r="G189" i="1"/>
  <c r="G190" i="1"/>
  <c r="G191" i="1"/>
  <c r="G192" i="1"/>
  <c r="G193" i="1"/>
  <c r="G194" i="1"/>
  <c r="G195" i="1"/>
  <c r="G196" i="1"/>
  <c r="G197" i="1"/>
  <c r="G199" i="1"/>
  <c r="G200" i="1"/>
  <c r="G201" i="1"/>
  <c r="G202" i="1"/>
  <c r="G203" i="1"/>
  <c r="G204" i="1"/>
  <c r="G205" i="1"/>
  <c r="G206" i="1"/>
  <c r="G207" i="1"/>
  <c r="G208" i="1"/>
  <c r="G209" i="1"/>
  <c r="G211" i="1"/>
  <c r="G212" i="1"/>
  <c r="G213" i="1"/>
  <c r="G214" i="1"/>
  <c r="G215" i="1"/>
  <c r="G216" i="1"/>
  <c r="G217" i="1"/>
  <c r="G218" i="1"/>
  <c r="G219" i="1"/>
  <c r="G220" i="1"/>
  <c r="G221" i="1"/>
  <c r="G223" i="1"/>
  <c r="G224" i="1"/>
  <c r="G225" i="1"/>
  <c r="G226" i="1"/>
  <c r="G227" i="1"/>
  <c r="G228" i="1"/>
  <c r="G229" i="1"/>
  <c r="G230" i="1"/>
  <c r="G231" i="1"/>
  <c r="G232" i="1"/>
  <c r="G233" i="1"/>
  <c r="G235" i="1"/>
  <c r="G236" i="1"/>
  <c r="G237" i="1"/>
  <c r="G238" i="1"/>
  <c r="G239" i="1"/>
  <c r="G240" i="1"/>
  <c r="G241" i="1"/>
  <c r="G242" i="1"/>
  <c r="G243" i="1"/>
  <c r="G244" i="1"/>
  <c r="G245" i="1"/>
  <c r="E174" i="1"/>
  <c r="E175" i="1"/>
  <c r="E176" i="1"/>
  <c r="E178" i="1"/>
  <c r="E90" i="1"/>
  <c r="E91" i="1"/>
  <c r="E92" i="1"/>
  <c r="E93" i="1"/>
  <c r="E94" i="1"/>
  <c r="E95" i="1"/>
  <c r="E96" i="1"/>
  <c r="M2" i="1"/>
  <c r="E78" i="1"/>
  <c r="E79" i="1"/>
  <c r="E80" i="1"/>
  <c r="E81" i="1"/>
  <c r="E82" i="1"/>
  <c r="E83" i="1"/>
  <c r="E84" i="1"/>
  <c r="E85" i="1"/>
  <c r="E86" i="1"/>
  <c r="E87" i="1"/>
  <c r="E88" i="1"/>
  <c r="E18" i="1"/>
  <c r="E19" i="1"/>
  <c r="E20" i="1"/>
  <c r="E21" i="1"/>
  <c r="E22" i="1"/>
  <c r="E23" i="1"/>
  <c r="E24" i="1"/>
  <c r="E25" i="1"/>
  <c r="E26" i="1"/>
  <c r="E27" i="1"/>
  <c r="E28" i="1"/>
  <c r="E30" i="1"/>
  <c r="E31" i="1"/>
  <c r="E32" i="1"/>
  <c r="E33" i="1"/>
  <c r="E34" i="1"/>
  <c r="E35" i="1"/>
  <c r="E36" i="1"/>
  <c r="E37" i="1"/>
  <c r="E38" i="1"/>
  <c r="E39" i="1"/>
  <c r="E40" i="1"/>
  <c r="E42" i="1"/>
  <c r="E43" i="1"/>
  <c r="E44" i="1"/>
  <c r="E45" i="1"/>
  <c r="E46" i="1"/>
  <c r="E47" i="1"/>
  <c r="E48" i="1"/>
  <c r="E49" i="1"/>
  <c r="E50" i="1"/>
  <c r="E51" i="1"/>
  <c r="E52" i="1"/>
  <c r="E54" i="1"/>
  <c r="E55" i="1"/>
  <c r="E56" i="1"/>
  <c r="E57" i="1"/>
  <c r="E58" i="1"/>
  <c r="E59" i="1"/>
  <c r="E60" i="1"/>
  <c r="E61" i="1"/>
  <c r="E62" i="1"/>
  <c r="E63" i="1"/>
  <c r="E64" i="1"/>
  <c r="E66" i="1"/>
  <c r="E67" i="1"/>
  <c r="E68" i="1"/>
  <c r="E69" i="1"/>
  <c r="E70" i="1"/>
  <c r="E71" i="1"/>
  <c r="E72" i="1"/>
  <c r="E73" i="1"/>
  <c r="E74" i="1"/>
  <c r="E75" i="1"/>
  <c r="E76" i="1"/>
  <c r="E179" i="1" l="1"/>
  <c r="E177" i="1"/>
  <c r="E97" i="1"/>
  <c r="E98" i="1"/>
  <c r="E181" i="1" l="1"/>
  <c r="E180" i="1"/>
  <c r="E100" i="1"/>
  <c r="E99" i="1"/>
  <c r="E182" i="1" l="1"/>
  <c r="E183" i="1"/>
  <c r="E102" i="1"/>
  <c r="E184" i="1" l="1"/>
  <c r="E104" i="1"/>
  <c r="E103" i="1"/>
  <c r="E187" i="1" l="1"/>
  <c r="E186" i="1"/>
  <c r="E106" i="1"/>
  <c r="E105" i="1"/>
  <c r="E188" i="1" l="1"/>
  <c r="E107" i="1"/>
  <c r="B6" i="1" l="1"/>
  <c r="E189" i="1"/>
  <c r="E108" i="1"/>
  <c r="B7" i="1" l="1"/>
  <c r="C6" i="1"/>
  <c r="E190" i="1"/>
  <c r="E109" i="1"/>
  <c r="D6" i="1" l="1"/>
  <c r="C7" i="1"/>
  <c r="D7" i="1" s="1"/>
  <c r="B8" i="1"/>
  <c r="E191" i="1"/>
  <c r="E110" i="1"/>
  <c r="B9" i="1" l="1"/>
  <c r="C8" i="1"/>
  <c r="D8" i="1" s="1"/>
  <c r="E192" i="1"/>
  <c r="E111" i="1"/>
  <c r="B10" i="1" l="1"/>
  <c r="C9" i="1"/>
  <c r="D9" i="1" s="1"/>
  <c r="E193" i="1"/>
  <c r="E112" i="1"/>
  <c r="C10" i="1" l="1"/>
  <c r="B11" i="1"/>
  <c r="D10" i="1"/>
  <c r="E194" i="1"/>
  <c r="B12" i="1" l="1"/>
  <c r="C11" i="1"/>
  <c r="E195" i="1"/>
  <c r="E114" i="1"/>
  <c r="D11" i="1" l="1"/>
  <c r="C12" i="1"/>
  <c r="B13" i="1"/>
  <c r="E196" i="1"/>
  <c r="E115" i="1"/>
  <c r="D12" i="1" l="1"/>
  <c r="B14" i="1"/>
  <c r="C13" i="1"/>
  <c r="E116" i="1"/>
  <c r="B15" i="1" l="1"/>
  <c r="C14" i="1"/>
  <c r="D13" i="1"/>
  <c r="E198" i="1"/>
  <c r="E117" i="1"/>
  <c r="D14" i="1" l="1"/>
  <c r="C15" i="1"/>
  <c r="B16" i="1"/>
  <c r="E199" i="1"/>
  <c r="E118" i="1"/>
  <c r="D15" i="1" l="1"/>
  <c r="B17" i="1"/>
  <c r="C16" i="1"/>
  <c r="E200" i="1"/>
  <c r="E119" i="1"/>
  <c r="C17" i="1" l="1"/>
  <c r="B18" i="1"/>
  <c r="D16" i="1"/>
  <c r="D17" i="1"/>
  <c r="E201" i="1"/>
  <c r="E120" i="1"/>
  <c r="B19" i="1" l="1"/>
  <c r="C18" i="1"/>
  <c r="E17" i="1"/>
  <c r="E202" i="1"/>
  <c r="E121" i="1"/>
  <c r="D18" i="1" l="1"/>
  <c r="C19" i="1"/>
  <c r="D19" i="1" s="1"/>
  <c r="B20" i="1"/>
  <c r="E203" i="1"/>
  <c r="E122" i="1"/>
  <c r="B21" i="1" l="1"/>
  <c r="C20" i="1"/>
  <c r="E204" i="1"/>
  <c r="E123" i="1"/>
  <c r="C21" i="1" l="1"/>
  <c r="B22" i="1"/>
  <c r="D20" i="1"/>
  <c r="D21" i="1"/>
  <c r="E205" i="1"/>
  <c r="E124" i="1"/>
  <c r="B23" i="1" l="1"/>
  <c r="C22" i="1"/>
  <c r="D22" i="1"/>
  <c r="E206" i="1"/>
  <c r="C23" i="1" l="1"/>
  <c r="B24" i="1"/>
  <c r="E207" i="1"/>
  <c r="E126" i="1"/>
  <c r="D23" i="1" l="1"/>
  <c r="B25" i="1"/>
  <c r="C24" i="1"/>
  <c r="E208" i="1"/>
  <c r="E127" i="1"/>
  <c r="C25" i="1" l="1"/>
  <c r="B26" i="1"/>
  <c r="D24" i="1"/>
  <c r="E128" i="1"/>
  <c r="B27" i="1" l="1"/>
  <c r="C26" i="1"/>
  <c r="D26" i="1" s="1"/>
  <c r="D25" i="1"/>
  <c r="E210" i="1"/>
  <c r="E129" i="1"/>
  <c r="C27" i="1" l="1"/>
  <c r="B28" i="1"/>
  <c r="E211" i="1"/>
  <c r="E130" i="1"/>
  <c r="B29" i="1" l="1"/>
  <c r="C28" i="1"/>
  <c r="D28" i="1" s="1"/>
  <c r="D27" i="1"/>
  <c r="E212" i="1"/>
  <c r="E131" i="1"/>
  <c r="C29" i="1" l="1"/>
  <c r="B30" i="1"/>
  <c r="E213" i="1"/>
  <c r="E132" i="1"/>
  <c r="B31" i="1" l="1"/>
  <c r="C30" i="1"/>
  <c r="D29" i="1"/>
  <c r="E29" i="1"/>
  <c r="E214" i="1"/>
  <c r="E133" i="1"/>
  <c r="D30" i="1" l="1"/>
  <c r="C31" i="1"/>
  <c r="D31" i="1" s="1"/>
  <c r="B32" i="1"/>
  <c r="E215" i="1"/>
  <c r="E134" i="1"/>
  <c r="B33" i="1" l="1"/>
  <c r="C32" i="1"/>
  <c r="E216" i="1"/>
  <c r="E135" i="1"/>
  <c r="D32" i="1" l="1"/>
  <c r="B34" i="1"/>
  <c r="C33" i="1"/>
  <c r="E217" i="1"/>
  <c r="E136" i="1"/>
  <c r="D33" i="1" l="1"/>
  <c r="B35" i="1"/>
  <c r="C34" i="1"/>
  <c r="E218" i="1"/>
  <c r="D34" i="1" l="1"/>
  <c r="B36" i="1"/>
  <c r="C35" i="1"/>
  <c r="E219" i="1"/>
  <c r="E138" i="1"/>
  <c r="D35" i="1" l="1"/>
  <c r="B37" i="1"/>
  <c r="C36" i="1"/>
  <c r="D36" i="1" s="1"/>
  <c r="E220" i="1"/>
  <c r="E139" i="1"/>
  <c r="B38" i="1" l="1"/>
  <c r="C37" i="1"/>
  <c r="E140" i="1"/>
  <c r="C38" i="1" l="1"/>
  <c r="B39" i="1"/>
  <c r="D37" i="1"/>
  <c r="E222" i="1"/>
  <c r="E141" i="1"/>
  <c r="D38" i="1" l="1"/>
  <c r="B40" i="1"/>
  <c r="C39" i="1"/>
  <c r="E223" i="1"/>
  <c r="E142" i="1"/>
  <c r="D39" i="1" l="1"/>
  <c r="B41" i="1"/>
  <c r="C40" i="1"/>
  <c r="E224" i="1"/>
  <c r="E143" i="1"/>
  <c r="C41" i="1" l="1"/>
  <c r="D41" i="1" s="1"/>
  <c r="B42" i="1"/>
  <c r="D40" i="1"/>
  <c r="E225" i="1"/>
  <c r="E144" i="1"/>
  <c r="B43" i="1" l="1"/>
  <c r="C42" i="1"/>
  <c r="E41" i="1"/>
  <c r="D42" i="1"/>
  <c r="E226" i="1"/>
  <c r="E145" i="1"/>
  <c r="C43" i="1" l="1"/>
  <c r="B44" i="1"/>
  <c r="E227" i="1"/>
  <c r="E146" i="1"/>
  <c r="B45" i="1" l="1"/>
  <c r="C44" i="1"/>
  <c r="D43" i="1"/>
  <c r="D44" i="1"/>
  <c r="E228" i="1"/>
  <c r="E147" i="1"/>
  <c r="B46" i="1" l="1"/>
  <c r="C45" i="1"/>
  <c r="E229" i="1"/>
  <c r="E148" i="1"/>
  <c r="D45" i="1" l="1"/>
  <c r="C46" i="1"/>
  <c r="B47" i="1"/>
  <c r="E230" i="1"/>
  <c r="B48" i="1" l="1"/>
  <c r="C47" i="1"/>
  <c r="D46" i="1"/>
  <c r="E231" i="1"/>
  <c r="E150" i="1"/>
  <c r="D47" i="1" l="1"/>
  <c r="B49" i="1"/>
  <c r="C48" i="1"/>
  <c r="E232" i="1"/>
  <c r="E151" i="1"/>
  <c r="D48" i="1" l="1"/>
  <c r="B50" i="1"/>
  <c r="C49" i="1"/>
  <c r="E152" i="1"/>
  <c r="B51" i="1" l="1"/>
  <c r="C50" i="1"/>
  <c r="D50" i="1" s="1"/>
  <c r="D49" i="1"/>
  <c r="E234" i="1"/>
  <c r="E153" i="1"/>
  <c r="B52" i="1" l="1"/>
  <c r="C51" i="1"/>
  <c r="E235" i="1"/>
  <c r="E154" i="1"/>
  <c r="D51" i="1" l="1"/>
  <c r="C52" i="1"/>
  <c r="B53" i="1"/>
  <c r="E236" i="1"/>
  <c r="E155" i="1"/>
  <c r="D52" i="1" l="1"/>
  <c r="B54" i="1"/>
  <c r="C53" i="1"/>
  <c r="E53" i="1" s="1"/>
  <c r="E237" i="1"/>
  <c r="E156" i="1"/>
  <c r="D53" i="1" l="1"/>
  <c r="B55" i="1"/>
  <c r="C54" i="1"/>
  <c r="E238" i="1"/>
  <c r="E157" i="1"/>
  <c r="D54" i="1" l="1"/>
  <c r="C55" i="1"/>
  <c r="B56" i="1"/>
  <c r="E239" i="1"/>
  <c r="E158" i="1"/>
  <c r="D55" i="1" l="1"/>
  <c r="B57" i="1"/>
  <c r="C56" i="1"/>
  <c r="E240" i="1"/>
  <c r="E159" i="1"/>
  <c r="D56" i="1" l="1"/>
  <c r="B58" i="1"/>
  <c r="C57" i="1"/>
  <c r="E241" i="1"/>
  <c r="E160" i="1"/>
  <c r="D57" i="1" l="1"/>
  <c r="C58" i="1"/>
  <c r="B59" i="1"/>
  <c r="E242" i="1"/>
  <c r="D58" i="1" l="1"/>
  <c r="C59" i="1"/>
  <c r="B60" i="1"/>
  <c r="E243" i="1"/>
  <c r="E162" i="1"/>
  <c r="B61" i="1" l="1"/>
  <c r="C60" i="1"/>
  <c r="D59" i="1"/>
  <c r="D60" i="1"/>
  <c r="E244" i="1"/>
  <c r="E163" i="1"/>
  <c r="B62" i="1" l="1"/>
  <c r="C61" i="1"/>
  <c r="D61" i="1" s="1"/>
  <c r="E164" i="1"/>
  <c r="C62" i="1" l="1"/>
  <c r="D62" i="1" s="1"/>
  <c r="B63" i="1"/>
  <c r="E165" i="1"/>
  <c r="B64" i="1" l="1"/>
  <c r="C63" i="1"/>
  <c r="E166" i="1"/>
  <c r="D63" i="1" l="1"/>
  <c r="B65" i="1"/>
  <c r="C64" i="1"/>
  <c r="E167" i="1"/>
  <c r="B66" i="1" l="1"/>
  <c r="C65" i="1"/>
  <c r="D64" i="1"/>
  <c r="E168" i="1"/>
  <c r="D65" i="1" l="1"/>
  <c r="E65" i="1"/>
  <c r="B67" i="1"/>
  <c r="C66" i="1"/>
  <c r="E169" i="1"/>
  <c r="D66" i="1" l="1"/>
  <c r="C67" i="1"/>
  <c r="D67" i="1" s="1"/>
  <c r="B68" i="1"/>
  <c r="E170" i="1"/>
  <c r="B69" i="1" l="1"/>
  <c r="C68" i="1"/>
  <c r="E171" i="1"/>
  <c r="D68" i="1" l="1"/>
  <c r="B70" i="1"/>
  <c r="C69" i="1"/>
  <c r="D69" i="1" s="1"/>
  <c r="E172" i="1"/>
  <c r="B71" i="1" l="1"/>
  <c r="C70" i="1"/>
  <c r="D70" i="1" l="1"/>
  <c r="C71" i="1"/>
  <c r="B72" i="1"/>
  <c r="B73" i="1" l="1"/>
  <c r="C72" i="1"/>
  <c r="D71" i="1"/>
  <c r="D72" i="1" l="1"/>
  <c r="C73" i="1"/>
  <c r="B74" i="1"/>
  <c r="C74" i="1" l="1"/>
  <c r="B75" i="1"/>
  <c r="D73" i="1"/>
  <c r="D74" i="1"/>
  <c r="B76" i="1" l="1"/>
  <c r="C75" i="1"/>
  <c r="D75" i="1" l="1"/>
  <c r="C76" i="1"/>
  <c r="B77" i="1"/>
  <c r="B78" i="1" l="1"/>
  <c r="C77" i="1"/>
  <c r="D76" i="1"/>
  <c r="B79" i="1" l="1"/>
  <c r="C78" i="1"/>
  <c r="D78" i="1" s="1"/>
  <c r="D77" i="1"/>
  <c r="E77" i="1"/>
  <c r="B80" i="1" l="1"/>
  <c r="C79" i="1"/>
  <c r="B81" i="1" l="1"/>
  <c r="C80" i="1"/>
  <c r="D79" i="1"/>
  <c r="B82" i="1" l="1"/>
  <c r="C81" i="1"/>
  <c r="D81" i="1" s="1"/>
  <c r="D80" i="1"/>
  <c r="B83" i="1" l="1"/>
  <c r="C82" i="1"/>
  <c r="D82" i="1" s="1"/>
  <c r="B84" i="1" l="1"/>
  <c r="C83" i="1"/>
  <c r="D83" i="1" l="1"/>
  <c r="C84" i="1"/>
  <c r="D84" i="1" s="1"/>
  <c r="B85" i="1"/>
  <c r="B86" i="1" l="1"/>
  <c r="C85" i="1"/>
  <c r="D85" i="1" l="1"/>
  <c r="C86" i="1"/>
  <c r="B87" i="1"/>
  <c r="C87" i="1" l="1"/>
  <c r="B88" i="1"/>
  <c r="D86" i="1"/>
  <c r="D87" i="1" l="1"/>
  <c r="B89" i="1"/>
  <c r="C88" i="1"/>
  <c r="D88" i="1" s="1"/>
  <c r="B90" i="1" l="1"/>
  <c r="C89" i="1"/>
  <c r="D89" i="1" l="1"/>
  <c r="E89" i="1"/>
  <c r="B91" i="1"/>
  <c r="C90" i="1"/>
  <c r="D90" i="1" l="1"/>
  <c r="B92" i="1"/>
  <c r="C91" i="1"/>
  <c r="D91" i="1" s="1"/>
  <c r="C92" i="1" l="1"/>
  <c r="B93" i="1"/>
  <c r="B94" i="1" l="1"/>
  <c r="C93" i="1"/>
  <c r="D93" i="1" s="1"/>
  <c r="D92" i="1"/>
  <c r="C94" i="1" l="1"/>
  <c r="B95" i="1"/>
  <c r="B96" i="1" l="1"/>
  <c r="C95" i="1"/>
  <c r="D94" i="1"/>
  <c r="C96" i="1" l="1"/>
  <c r="D96" i="1" s="1"/>
  <c r="B97" i="1"/>
  <c r="D95" i="1"/>
  <c r="C97" i="1" l="1"/>
  <c r="B98" i="1"/>
  <c r="B99" i="1" l="1"/>
  <c r="C98" i="1"/>
  <c r="D97" i="1"/>
  <c r="D98" i="1"/>
  <c r="B100" i="1" l="1"/>
  <c r="C99" i="1"/>
  <c r="D99" i="1" l="1"/>
  <c r="B101" i="1"/>
  <c r="C100" i="1"/>
  <c r="C101" i="1" l="1"/>
  <c r="B102" i="1"/>
  <c r="D100" i="1"/>
  <c r="E101" i="1"/>
  <c r="B103" i="1" l="1"/>
  <c r="C102" i="1"/>
  <c r="D101" i="1"/>
  <c r="D102" i="1" l="1"/>
  <c r="C103" i="1"/>
  <c r="B104" i="1"/>
  <c r="C104" i="1" l="1"/>
  <c r="B105" i="1"/>
  <c r="D103" i="1"/>
  <c r="D104" i="1"/>
  <c r="B106" i="1" l="1"/>
  <c r="C105" i="1"/>
  <c r="D105" i="1"/>
  <c r="C106" i="1" l="1"/>
  <c r="D106" i="1" s="1"/>
  <c r="B107" i="1"/>
  <c r="B108" i="1" l="1"/>
  <c r="C107" i="1"/>
  <c r="D107" i="1"/>
  <c r="C108" i="1" l="1"/>
  <c r="B109" i="1"/>
  <c r="C109" i="1" l="1"/>
  <c r="B110" i="1"/>
  <c r="D108" i="1"/>
  <c r="B111" i="1" l="1"/>
  <c r="C110" i="1"/>
  <c r="D109" i="1"/>
  <c r="D110" i="1" l="1"/>
  <c r="C111" i="1"/>
  <c r="D111" i="1" s="1"/>
  <c r="B112" i="1"/>
  <c r="B113" i="1" l="1"/>
  <c r="C112" i="1"/>
  <c r="C113" i="1" l="1"/>
  <c r="E113" i="1" s="1"/>
  <c r="B114" i="1"/>
  <c r="D112" i="1"/>
  <c r="B115" i="1" l="1"/>
  <c r="C114" i="1"/>
  <c r="D113" i="1"/>
  <c r="C115" i="1" l="1"/>
  <c r="B116" i="1"/>
  <c r="D115" i="1"/>
  <c r="D114" i="1"/>
  <c r="C116" i="1" l="1"/>
  <c r="B117" i="1"/>
  <c r="B118" i="1" l="1"/>
  <c r="C117" i="1"/>
  <c r="D117" i="1" s="1"/>
  <c r="D116" i="1"/>
  <c r="B119" i="1" l="1"/>
  <c r="C118" i="1"/>
  <c r="D118" i="1" l="1"/>
  <c r="B120" i="1"/>
  <c r="C119" i="1"/>
  <c r="C120" i="1" l="1"/>
  <c r="B121" i="1"/>
  <c r="D119" i="1"/>
  <c r="D120" i="1" l="1"/>
  <c r="B122" i="1"/>
  <c r="C121" i="1"/>
  <c r="D121" i="1" l="1"/>
  <c r="B123" i="1"/>
  <c r="C122" i="1"/>
  <c r="C123" i="1" l="1"/>
  <c r="B124" i="1"/>
  <c r="D122" i="1"/>
  <c r="B125" i="1" l="1"/>
  <c r="C124" i="1"/>
  <c r="D123" i="1"/>
  <c r="D124" i="1" l="1"/>
  <c r="B126" i="1"/>
  <c r="C125" i="1"/>
  <c r="D125" i="1" s="1"/>
  <c r="C126" i="1" l="1"/>
  <c r="D126" i="1" s="1"/>
  <c r="B127" i="1"/>
  <c r="E125" i="1"/>
  <c r="C127" i="1" l="1"/>
  <c r="B128" i="1"/>
  <c r="C128" i="1" l="1"/>
  <c r="B129" i="1"/>
  <c r="D127" i="1"/>
  <c r="D128" i="1"/>
  <c r="C129" i="1" l="1"/>
  <c r="B130" i="1"/>
  <c r="C130" i="1" l="1"/>
  <c r="B131" i="1"/>
  <c r="D129" i="1"/>
  <c r="C131" i="1" l="1"/>
  <c r="B132" i="1"/>
  <c r="D130" i="1"/>
  <c r="B133" i="1" l="1"/>
  <c r="C132" i="1"/>
  <c r="D131" i="1"/>
  <c r="D132" i="1" l="1"/>
  <c r="C133" i="1"/>
  <c r="B134" i="1"/>
  <c r="B135" i="1" l="1"/>
  <c r="C134" i="1"/>
  <c r="D134" i="1" s="1"/>
  <c r="D133" i="1"/>
  <c r="C135" i="1" l="1"/>
  <c r="B136" i="1"/>
  <c r="C136" i="1" l="1"/>
  <c r="D136" i="1" s="1"/>
  <c r="B137" i="1"/>
  <c r="D135" i="1"/>
  <c r="C137" i="1" l="1"/>
  <c r="B138" i="1"/>
  <c r="C138" i="1" l="1"/>
  <c r="B139" i="1"/>
  <c r="D137" i="1"/>
  <c r="E137" i="1"/>
  <c r="B140" i="1" l="1"/>
  <c r="C139" i="1"/>
  <c r="D138" i="1"/>
  <c r="C140" i="1" l="1"/>
  <c r="B141" i="1"/>
  <c r="D139" i="1"/>
  <c r="B142" i="1" l="1"/>
  <c r="C141" i="1"/>
  <c r="D140" i="1"/>
  <c r="D141" i="1" l="1"/>
  <c r="B143" i="1"/>
  <c r="C142" i="1"/>
  <c r="D142" i="1" s="1"/>
  <c r="B144" i="1" l="1"/>
  <c r="C143" i="1"/>
  <c r="D143" i="1" s="1"/>
  <c r="C144" i="1" l="1"/>
  <c r="B145" i="1"/>
  <c r="D144" i="1" l="1"/>
  <c r="C145" i="1"/>
  <c r="B146" i="1"/>
  <c r="C146" i="1" l="1"/>
  <c r="D146" i="1" s="1"/>
  <c r="B147" i="1"/>
  <c r="D145" i="1"/>
  <c r="B148" i="1" l="1"/>
  <c r="C147" i="1"/>
  <c r="D147" i="1"/>
  <c r="B149" i="1" l="1"/>
  <c r="C148" i="1"/>
  <c r="D148" i="1" l="1"/>
  <c r="B150" i="1"/>
  <c r="C149" i="1"/>
  <c r="D149" i="1" s="1"/>
  <c r="E149" i="1" l="1"/>
  <c r="B151" i="1"/>
  <c r="C150" i="1"/>
  <c r="B152" i="1" l="1"/>
  <c r="C151" i="1"/>
  <c r="D150" i="1"/>
  <c r="D151" i="1" l="1"/>
  <c r="B153" i="1"/>
  <c r="C152" i="1"/>
  <c r="D152" i="1" s="1"/>
  <c r="C153" i="1" l="1"/>
  <c r="B154" i="1"/>
  <c r="D153" i="1"/>
  <c r="C154" i="1" l="1"/>
  <c r="D154" i="1" s="1"/>
  <c r="B155" i="1"/>
  <c r="B156" i="1" l="1"/>
  <c r="C155" i="1"/>
  <c r="D155" i="1"/>
  <c r="C156" i="1" l="1"/>
  <c r="B157" i="1"/>
  <c r="B158" i="1" l="1"/>
  <c r="C157" i="1"/>
  <c r="D156" i="1"/>
  <c r="B159" i="1" l="1"/>
  <c r="C158" i="1"/>
  <c r="D157" i="1"/>
  <c r="D158" i="1" l="1"/>
  <c r="B160" i="1"/>
  <c r="C159" i="1"/>
  <c r="D159" i="1" l="1"/>
  <c r="C160" i="1"/>
  <c r="B161" i="1"/>
  <c r="B162" i="1" l="1"/>
  <c r="C161" i="1"/>
  <c r="E161" i="1" s="1"/>
  <c r="D160" i="1"/>
  <c r="C162" i="1" l="1"/>
  <c r="B163" i="1"/>
  <c r="D161" i="1"/>
  <c r="D162" i="1" l="1"/>
  <c r="C163" i="1"/>
  <c r="B164" i="1"/>
  <c r="C164" i="1" l="1"/>
  <c r="B165" i="1"/>
  <c r="D164" i="1"/>
  <c r="D163" i="1"/>
  <c r="C165" i="1" l="1"/>
  <c r="B166" i="1"/>
  <c r="B167" i="1" l="1"/>
  <c r="C166" i="1"/>
  <c r="D166" i="1" s="1"/>
  <c r="D165" i="1"/>
  <c r="C167" i="1" l="1"/>
  <c r="B168" i="1"/>
  <c r="B169" i="1" l="1"/>
  <c r="C168" i="1"/>
  <c r="D168" i="1"/>
  <c r="D167" i="1"/>
  <c r="C169" i="1" l="1"/>
  <c r="B170" i="1"/>
  <c r="D169" i="1" l="1"/>
  <c r="C170" i="1"/>
  <c r="B171" i="1"/>
  <c r="C171" i="1" l="1"/>
  <c r="B172" i="1"/>
  <c r="D170" i="1"/>
  <c r="D171" i="1"/>
  <c r="B173" i="1" l="1"/>
  <c r="C172" i="1"/>
  <c r="D172" i="1"/>
  <c r="B174" i="1" l="1"/>
  <c r="C173" i="1"/>
  <c r="E173" i="1" s="1"/>
  <c r="B175" i="1" l="1"/>
  <c r="C174" i="1"/>
  <c r="D173" i="1"/>
  <c r="D174" i="1" l="1"/>
  <c r="B176" i="1"/>
  <c r="C175" i="1"/>
  <c r="D175" i="1" l="1"/>
  <c r="B177" i="1"/>
  <c r="C176" i="1"/>
  <c r="C177" i="1" l="1"/>
  <c r="B178" i="1"/>
  <c r="D176" i="1"/>
  <c r="B179" i="1" l="1"/>
  <c r="C178" i="1"/>
  <c r="D177" i="1"/>
  <c r="D178" i="1" l="1"/>
  <c r="B180" i="1"/>
  <c r="C179" i="1"/>
  <c r="D179" i="1" l="1"/>
  <c r="C180" i="1"/>
  <c r="D180" i="1" s="1"/>
  <c r="B181" i="1"/>
  <c r="B182" i="1" l="1"/>
  <c r="C181" i="1"/>
  <c r="D181" i="1" s="1"/>
  <c r="B183" i="1" l="1"/>
  <c r="C182" i="1"/>
  <c r="B184" i="1" l="1"/>
  <c r="C183" i="1"/>
  <c r="D182" i="1"/>
  <c r="C184" i="1" l="1"/>
  <c r="D184" i="1" s="1"/>
  <c r="B185" i="1"/>
  <c r="D183" i="1"/>
  <c r="C185" i="1" l="1"/>
  <c r="B186" i="1"/>
  <c r="B187" i="1" l="1"/>
  <c r="C186" i="1"/>
  <c r="D186" i="1"/>
  <c r="D185" i="1"/>
  <c r="E185" i="1"/>
  <c r="C187" i="1" l="1"/>
  <c r="B188" i="1"/>
  <c r="B189" i="1" l="1"/>
  <c r="C188" i="1"/>
  <c r="D188" i="1" s="1"/>
  <c r="D187" i="1"/>
  <c r="B190" i="1" l="1"/>
  <c r="C189" i="1"/>
  <c r="B191" i="1" l="1"/>
  <c r="C190" i="1"/>
  <c r="D189" i="1"/>
  <c r="C191" i="1" l="1"/>
  <c r="B192" i="1"/>
  <c r="D190" i="1"/>
  <c r="B193" i="1" l="1"/>
  <c r="C192" i="1"/>
  <c r="D191" i="1"/>
  <c r="D192" i="1"/>
  <c r="B194" i="1" l="1"/>
  <c r="C193" i="1"/>
  <c r="B195" i="1" l="1"/>
  <c r="C194" i="1"/>
  <c r="D193" i="1"/>
  <c r="D194" i="1" l="1"/>
  <c r="B196" i="1"/>
  <c r="C195" i="1"/>
  <c r="C196" i="1" l="1"/>
  <c r="D196" i="1" s="1"/>
  <c r="B197" i="1"/>
  <c r="D195" i="1"/>
  <c r="B198" i="1" l="1"/>
  <c r="C197" i="1"/>
  <c r="E197" i="1" s="1"/>
  <c r="B199" i="1" l="1"/>
  <c r="C198" i="1"/>
  <c r="D198" i="1" s="1"/>
  <c r="D197" i="1"/>
  <c r="C199" i="1" l="1"/>
  <c r="B200" i="1"/>
  <c r="C200" i="1" l="1"/>
  <c r="D200" i="1" s="1"/>
  <c r="B201" i="1"/>
  <c r="D199" i="1"/>
  <c r="C201" i="1" l="1"/>
  <c r="B202" i="1"/>
  <c r="B203" i="1" l="1"/>
  <c r="C202" i="1"/>
  <c r="D201" i="1"/>
  <c r="C203" i="1" l="1"/>
  <c r="B204" i="1"/>
  <c r="D202" i="1"/>
  <c r="D203" i="1"/>
  <c r="B205" i="1" l="1"/>
  <c r="C204" i="1"/>
  <c r="D204" i="1" l="1"/>
  <c r="B206" i="1"/>
  <c r="C205" i="1"/>
  <c r="D205" i="1" s="1"/>
  <c r="C206" i="1" l="1"/>
  <c r="B207" i="1"/>
  <c r="C207" i="1" l="1"/>
  <c r="B208" i="1"/>
  <c r="D206" i="1"/>
  <c r="D207" i="1" l="1"/>
  <c r="C208" i="1"/>
  <c r="D208" i="1" s="1"/>
  <c r="B209" i="1"/>
  <c r="C209" i="1" l="1"/>
  <c r="D209" i="1" s="1"/>
  <c r="B210" i="1"/>
  <c r="E209" i="1"/>
  <c r="B211" i="1" l="1"/>
  <c r="C210" i="1"/>
  <c r="D210" i="1"/>
  <c r="C211" i="1" l="1"/>
  <c r="B212" i="1"/>
  <c r="D211" i="1" l="1"/>
  <c r="C212" i="1"/>
  <c r="B213" i="1"/>
  <c r="B214" i="1" l="1"/>
  <c r="C213" i="1"/>
  <c r="D213" i="1"/>
  <c r="D212" i="1"/>
  <c r="B215" i="1" l="1"/>
  <c r="C214" i="1"/>
  <c r="D214" i="1" l="1"/>
  <c r="B216" i="1"/>
  <c r="C215" i="1"/>
  <c r="B217" i="1" l="1"/>
  <c r="C216" i="1"/>
  <c r="D215" i="1"/>
  <c r="D216" i="1" l="1"/>
  <c r="B218" i="1"/>
  <c r="C217" i="1"/>
  <c r="C218" i="1" l="1"/>
  <c r="B219" i="1"/>
  <c r="D217" i="1"/>
  <c r="D218" i="1" l="1"/>
  <c r="C219" i="1"/>
  <c r="B220" i="1"/>
  <c r="C220" i="1" l="1"/>
  <c r="D220" i="1" s="1"/>
  <c r="B221" i="1"/>
  <c r="D219" i="1"/>
  <c r="B222" i="1" l="1"/>
  <c r="C221" i="1"/>
  <c r="D221" i="1" l="1"/>
  <c r="E221" i="1"/>
  <c r="B223" i="1"/>
  <c r="C222" i="1"/>
  <c r="D222" i="1" l="1"/>
  <c r="B224" i="1"/>
  <c r="C223" i="1"/>
  <c r="D223" i="1" l="1"/>
  <c r="B225" i="1"/>
  <c r="C224" i="1"/>
  <c r="B226" i="1" l="1"/>
  <c r="C225" i="1"/>
  <c r="D224" i="1"/>
  <c r="D225" i="1" l="1"/>
  <c r="C226" i="1"/>
  <c r="D226" i="1" s="1"/>
  <c r="B227" i="1"/>
  <c r="B228" i="1" l="1"/>
  <c r="C227" i="1"/>
  <c r="D227" i="1"/>
  <c r="C228" i="1" l="1"/>
  <c r="B229" i="1"/>
  <c r="C229" i="1" l="1"/>
  <c r="B230" i="1"/>
  <c r="D228" i="1"/>
  <c r="D229" i="1"/>
  <c r="C230" i="1" l="1"/>
  <c r="B231" i="1"/>
  <c r="D230" i="1" l="1"/>
  <c r="B232" i="1"/>
  <c r="C231" i="1"/>
  <c r="D231" i="1" s="1"/>
  <c r="B233" i="1" l="1"/>
  <c r="C232" i="1"/>
  <c r="D232" i="1" s="1"/>
  <c r="B234" i="1" l="1"/>
  <c r="C233" i="1"/>
  <c r="E233" i="1"/>
  <c r="D233" i="1" l="1"/>
  <c r="C234" i="1"/>
  <c r="D234" i="1" s="1"/>
  <c r="B235" i="1"/>
  <c r="B236" i="1" l="1"/>
  <c r="C235" i="1"/>
  <c r="D235" i="1"/>
  <c r="B237" i="1" l="1"/>
  <c r="C236" i="1"/>
  <c r="B238" i="1" l="1"/>
  <c r="C237" i="1"/>
  <c r="D236" i="1"/>
  <c r="D237" i="1" l="1"/>
  <c r="B239" i="1"/>
  <c r="C238" i="1"/>
  <c r="B240" i="1" l="1"/>
  <c r="C239" i="1"/>
  <c r="D239" i="1" s="1"/>
  <c r="D238" i="1"/>
  <c r="B241" i="1" l="1"/>
  <c r="C240" i="1"/>
  <c r="C241" i="1" l="1"/>
  <c r="B242" i="1"/>
  <c r="D240" i="1"/>
  <c r="B243" i="1" l="1"/>
  <c r="C242" i="1"/>
  <c r="D242" i="1" s="1"/>
  <c r="D241" i="1"/>
  <c r="B244" i="1" l="1"/>
  <c r="C243" i="1"/>
  <c r="D243" i="1" s="1"/>
  <c r="C244" i="1" l="1"/>
  <c r="B245" i="1"/>
  <c r="D244" i="1" l="1"/>
  <c r="C245" i="1"/>
  <c r="E245" i="1" s="1"/>
  <c r="D245" i="1" l="1"/>
  <c r="G6" i="1" l="1"/>
  <c r="H7" i="1" l="1"/>
  <c r="H8" i="1" l="1"/>
  <c r="H9" i="1" l="1"/>
  <c r="H10" i="1" l="1"/>
  <c r="H11" i="1" l="1"/>
  <c r="H12" i="1" l="1"/>
  <c r="H13" i="1" l="1"/>
  <c r="H14" i="1" l="1"/>
  <c r="H15" i="1" l="1"/>
  <c r="H16" i="1" l="1"/>
  <c r="H17" i="1" l="1"/>
  <c r="G18" i="1" l="1"/>
  <c r="H18" i="1" s="1"/>
  <c r="H19" i="1" l="1"/>
  <c r="H20" i="1" l="1"/>
  <c r="H21" i="1" l="1"/>
  <c r="H22" i="1" l="1"/>
  <c r="H23" i="1" l="1"/>
  <c r="H24" i="1" l="1"/>
  <c r="H25" i="1" l="1"/>
  <c r="H26" i="1" l="1"/>
  <c r="H27" i="1" l="1"/>
  <c r="H28" i="1" l="1"/>
  <c r="H29" i="1" l="1"/>
  <c r="G30" i="1" l="1"/>
  <c r="H30" i="1" s="1"/>
  <c r="H31" i="1" l="1"/>
  <c r="H32" i="1" l="1"/>
  <c r="H33" i="1" l="1"/>
  <c r="H34" i="1" l="1"/>
  <c r="H35" i="1" l="1"/>
  <c r="H36" i="1" l="1"/>
  <c r="H37" i="1" l="1"/>
  <c r="H38" i="1" l="1"/>
  <c r="H39" i="1" l="1"/>
  <c r="H40" i="1" l="1"/>
  <c r="H41" i="1" l="1"/>
  <c r="G42" i="1" l="1"/>
  <c r="H42" i="1" s="1"/>
  <c r="H43" i="1" l="1"/>
  <c r="H44" i="1" l="1"/>
  <c r="H45" i="1" l="1"/>
  <c r="H46" i="1" l="1"/>
  <c r="H47" i="1" l="1"/>
  <c r="H48" i="1" l="1"/>
  <c r="H49" i="1" l="1"/>
  <c r="H50" i="1" l="1"/>
  <c r="H51" i="1" l="1"/>
  <c r="H52" i="1" l="1"/>
  <c r="H53" i="1" l="1"/>
  <c r="G54" i="1" l="1"/>
  <c r="H54" i="1" s="1"/>
  <c r="H55" i="1" l="1"/>
  <c r="H56" i="1" l="1"/>
  <c r="H57" i="1" l="1"/>
  <c r="H58" i="1" l="1"/>
  <c r="H59" i="1" l="1"/>
  <c r="H60" i="1" l="1"/>
  <c r="H61" i="1" l="1"/>
  <c r="H62" i="1" l="1"/>
  <c r="H63" i="1" l="1"/>
  <c r="H64" i="1" l="1"/>
  <c r="H65" i="1" l="1"/>
  <c r="G66" i="1" l="1"/>
  <c r="H66" i="1" s="1"/>
  <c r="H67" i="1" l="1"/>
  <c r="H68" i="1" l="1"/>
  <c r="H69" i="1" l="1"/>
  <c r="H70" i="1" l="1"/>
  <c r="H71" i="1" l="1"/>
  <c r="H72" i="1" l="1"/>
  <c r="H73" i="1" l="1"/>
  <c r="H74" i="1" l="1"/>
  <c r="H75" i="1" l="1"/>
  <c r="H76" i="1" l="1"/>
  <c r="H77" i="1" l="1"/>
  <c r="G78" i="1" l="1"/>
  <c r="H78" i="1" s="1"/>
  <c r="H79" i="1" l="1"/>
  <c r="H80" i="1" l="1"/>
  <c r="H81" i="1" l="1"/>
  <c r="H82" i="1" l="1"/>
  <c r="H83" i="1" l="1"/>
  <c r="H84" i="1" l="1"/>
  <c r="H85" i="1" l="1"/>
  <c r="H86" i="1" l="1"/>
  <c r="H87" i="1" l="1"/>
  <c r="H88" i="1" l="1"/>
  <c r="H89" i="1" l="1"/>
  <c r="G90" i="1" l="1"/>
  <c r="H90" i="1" s="1"/>
  <c r="H91" i="1" l="1"/>
  <c r="H92" i="1" l="1"/>
  <c r="H93" i="1" l="1"/>
  <c r="H94" i="1" l="1"/>
  <c r="H95" i="1" l="1"/>
  <c r="H96" i="1" l="1"/>
  <c r="H97" i="1" l="1"/>
  <c r="H98" i="1" l="1"/>
  <c r="H99" i="1" l="1"/>
  <c r="H100" i="1" l="1"/>
  <c r="H101" i="1" l="1"/>
  <c r="G102" i="1" l="1"/>
  <c r="H102" i="1" s="1"/>
  <c r="H103" i="1" l="1"/>
  <c r="H104" i="1" l="1"/>
  <c r="H105" i="1" l="1"/>
  <c r="H106" i="1" l="1"/>
  <c r="H107" i="1" l="1"/>
  <c r="H108" i="1" l="1"/>
  <c r="H109" i="1" l="1"/>
  <c r="H110" i="1" l="1"/>
  <c r="H111" i="1" l="1"/>
  <c r="H112" i="1" l="1"/>
  <c r="H113" i="1" l="1"/>
  <c r="G114" i="1" l="1"/>
  <c r="H114" i="1" s="1"/>
  <c r="H115" i="1" l="1"/>
  <c r="H116" i="1" l="1"/>
  <c r="H117" i="1" l="1"/>
  <c r="H118" i="1" l="1"/>
  <c r="H119" i="1" l="1"/>
  <c r="H120" i="1" l="1"/>
  <c r="H121" i="1" l="1"/>
  <c r="H122" i="1" l="1"/>
  <c r="H123" i="1" l="1"/>
  <c r="H124" i="1" l="1"/>
  <c r="H125" i="1" l="1"/>
  <c r="G126" i="1" l="1"/>
  <c r="H126" i="1" s="1"/>
  <c r="H127" i="1" l="1"/>
  <c r="H128" i="1" l="1"/>
  <c r="H129" i="1" l="1"/>
  <c r="H130" i="1" l="1"/>
  <c r="H131" i="1" l="1"/>
  <c r="H132" i="1" l="1"/>
  <c r="H133" i="1" l="1"/>
  <c r="H134" i="1" l="1"/>
  <c r="H135" i="1" l="1"/>
  <c r="H136" i="1" l="1"/>
  <c r="H137" i="1" l="1"/>
  <c r="G138" i="1" l="1"/>
  <c r="H138" i="1" s="1"/>
  <c r="H139" i="1" l="1"/>
  <c r="H140" i="1" l="1"/>
  <c r="H141" i="1" l="1"/>
  <c r="H142" i="1" l="1"/>
  <c r="H143" i="1" l="1"/>
  <c r="H144" i="1" l="1"/>
  <c r="H145" i="1" l="1"/>
  <c r="H146" i="1" l="1"/>
  <c r="H147" i="1" l="1"/>
  <c r="H148" i="1" l="1"/>
  <c r="H149" i="1" l="1"/>
  <c r="G150" i="1" l="1"/>
  <c r="H150" i="1" s="1"/>
  <c r="H151" i="1" l="1"/>
  <c r="H152" i="1" l="1"/>
  <c r="I6" i="1"/>
  <c r="H153" i="1" l="1"/>
  <c r="J6" i="1"/>
  <c r="N6" i="1" s="1"/>
  <c r="I7" i="1" s="1"/>
  <c r="L6" i="1" l="1"/>
  <c r="K6" i="1"/>
  <c r="J7" i="1"/>
  <c r="K7" i="1" s="1"/>
  <c r="H154" i="1"/>
  <c r="N7" i="1" l="1"/>
  <c r="I8" i="1" s="1"/>
  <c r="H155" i="1"/>
  <c r="L7" i="1"/>
  <c r="H156" i="1" l="1"/>
  <c r="J8" i="1"/>
  <c r="K8" i="1" s="1"/>
  <c r="N8" i="1" l="1"/>
  <c r="I9" i="1" s="1"/>
  <c r="J9" i="1" s="1"/>
  <c r="L8" i="1"/>
  <c r="H157" i="1"/>
  <c r="N9" i="1" l="1"/>
  <c r="I10" i="1" s="1"/>
  <c r="J10" i="1" s="1"/>
  <c r="K10" i="1" s="1"/>
  <c r="L9" i="1"/>
  <c r="K9" i="1"/>
  <c r="H158" i="1"/>
  <c r="N10" i="1" l="1"/>
  <c r="I11" i="1" s="1"/>
  <c r="J11" i="1" s="1"/>
  <c r="K11" i="1" s="1"/>
  <c r="L10" i="1"/>
  <c r="H159" i="1"/>
  <c r="N11" i="1" l="1"/>
  <c r="I12" i="1" s="1"/>
  <c r="H160" i="1"/>
  <c r="L11" i="1"/>
  <c r="H161" i="1" l="1"/>
  <c r="J12" i="1"/>
  <c r="K12" i="1" s="1"/>
  <c r="N12" i="1" l="1"/>
  <c r="I13" i="1" s="1"/>
  <c r="L12" i="1"/>
  <c r="G162" i="1"/>
  <c r="H162" i="1" s="1"/>
  <c r="H163" i="1" l="1"/>
  <c r="J13" i="1"/>
  <c r="K13" i="1" s="1"/>
  <c r="N13" i="1" l="1"/>
  <c r="I14" i="1" s="1"/>
  <c r="L13" i="1"/>
  <c r="H164" i="1"/>
  <c r="H165" i="1" l="1"/>
  <c r="J14" i="1"/>
  <c r="N14" i="1" s="1"/>
  <c r="I15" i="1" s="1"/>
  <c r="J15" i="1" l="1"/>
  <c r="K15" i="1" s="1"/>
  <c r="L14" i="1"/>
  <c r="K14" i="1"/>
  <c r="H166" i="1"/>
  <c r="N15" i="1" l="1"/>
  <c r="I16" i="1" s="1"/>
  <c r="L15" i="1"/>
  <c r="H167" i="1"/>
  <c r="H168" i="1" l="1"/>
  <c r="J16" i="1"/>
  <c r="L16" i="1" s="1"/>
  <c r="K16" i="1" l="1"/>
  <c r="N16" i="1"/>
  <c r="I17" i="1" s="1"/>
  <c r="H169" i="1"/>
  <c r="J17" i="1" l="1"/>
  <c r="N17" i="1" s="1"/>
  <c r="I18" i="1" s="1"/>
  <c r="H170" i="1"/>
  <c r="L17" i="1" l="1"/>
  <c r="J18" i="1"/>
  <c r="L18" i="1" s="1"/>
  <c r="K17" i="1"/>
  <c r="H171" i="1"/>
  <c r="N18" i="1" l="1"/>
  <c r="I19" i="1" s="1"/>
  <c r="J19" i="1" s="1"/>
  <c r="K19" i="1" s="1"/>
  <c r="K18" i="1"/>
  <c r="H172" i="1"/>
  <c r="L19" i="1" l="1"/>
  <c r="N19" i="1"/>
  <c r="I20" i="1" s="1"/>
  <c r="H173" i="1"/>
  <c r="G174" i="1" l="1"/>
  <c r="H174" i="1" s="1"/>
  <c r="J20" i="1"/>
  <c r="K20" i="1" s="1"/>
  <c r="H175" i="1" l="1"/>
  <c r="L20" i="1"/>
  <c r="N20" i="1"/>
  <c r="I21" i="1" s="1"/>
  <c r="J21" i="1" l="1"/>
  <c r="N21" i="1" s="1"/>
  <c r="I22" i="1" s="1"/>
  <c r="H176" i="1"/>
  <c r="J22" i="1" l="1"/>
  <c r="L22" i="1" s="1"/>
  <c r="K21" i="1"/>
  <c r="L21" i="1"/>
  <c r="H177" i="1"/>
  <c r="N22" i="1" l="1"/>
  <c r="I23" i="1" s="1"/>
  <c r="J23" i="1" s="1"/>
  <c r="K23" i="1" s="1"/>
  <c r="K22" i="1"/>
  <c r="H178" i="1"/>
  <c r="L23" i="1" l="1"/>
  <c r="H179" i="1"/>
  <c r="N23" i="1"/>
  <c r="I24" i="1" s="1"/>
  <c r="J24" i="1" l="1"/>
  <c r="L24" i="1" s="1"/>
  <c r="H180" i="1"/>
  <c r="K24" i="1" l="1"/>
  <c r="N24" i="1"/>
  <c r="I25" i="1" s="1"/>
  <c r="J25" i="1" s="1"/>
  <c r="L25" i="1" s="1"/>
  <c r="H181" i="1"/>
  <c r="N25" i="1" l="1"/>
  <c r="I26" i="1" s="1"/>
  <c r="J26" i="1" s="1"/>
  <c r="K25" i="1"/>
  <c r="H182" i="1"/>
  <c r="K26" i="1" l="1"/>
  <c r="L26" i="1"/>
  <c r="N26" i="1"/>
  <c r="I27" i="1" s="1"/>
  <c r="J27" i="1" s="1"/>
  <c r="L27" i="1" s="1"/>
  <c r="H183" i="1"/>
  <c r="N27" i="1" l="1"/>
  <c r="I28" i="1" s="1"/>
  <c r="K27" i="1"/>
  <c r="H184" i="1"/>
  <c r="H185" i="1" l="1"/>
  <c r="J28" i="1"/>
  <c r="K28" i="1" s="1"/>
  <c r="L28" i="1" l="1"/>
  <c r="N28" i="1"/>
  <c r="I29" i="1" s="1"/>
  <c r="G186" i="1"/>
  <c r="H186" i="1" s="1"/>
  <c r="J29" i="1" l="1"/>
  <c r="N29" i="1" s="1"/>
  <c r="I30" i="1" s="1"/>
  <c r="H187" i="1"/>
  <c r="J30" i="1" l="1"/>
  <c r="K30" i="1" s="1"/>
  <c r="K29" i="1"/>
  <c r="H188" i="1"/>
  <c r="L29" i="1"/>
  <c r="N30" i="1" l="1"/>
  <c r="I31" i="1" s="1"/>
  <c r="J31" i="1" s="1"/>
  <c r="K31" i="1" s="1"/>
  <c r="L30" i="1"/>
  <c r="H189" i="1"/>
  <c r="N31" i="1" l="1"/>
  <c r="I32" i="1" s="1"/>
  <c r="L31" i="1"/>
  <c r="H190" i="1"/>
  <c r="H191" i="1" l="1"/>
  <c r="J32" i="1"/>
  <c r="N32" i="1" s="1"/>
  <c r="I33" i="1" s="1"/>
  <c r="L32" i="1" l="1"/>
  <c r="K32" i="1"/>
  <c r="J33" i="1"/>
  <c r="N33" i="1" s="1"/>
  <c r="I34" i="1" s="1"/>
  <c r="H192" i="1"/>
  <c r="J34" i="1" l="1"/>
  <c r="N34" i="1" s="1"/>
  <c r="I35" i="1" s="1"/>
  <c r="H193" i="1"/>
  <c r="L33" i="1"/>
  <c r="K33" i="1"/>
  <c r="L34" i="1" l="1"/>
  <c r="K34" i="1"/>
  <c r="J35" i="1"/>
  <c r="K35" i="1" s="1"/>
  <c r="H194" i="1"/>
  <c r="N35" i="1" l="1"/>
  <c r="I36" i="1" s="1"/>
  <c r="J36" i="1" s="1"/>
  <c r="K36" i="1" s="1"/>
  <c r="L35" i="1"/>
  <c r="H195" i="1"/>
  <c r="L36" i="1" l="1"/>
  <c r="N36" i="1"/>
  <c r="I37" i="1" s="1"/>
  <c r="H196" i="1"/>
  <c r="J37" i="1" l="1"/>
  <c r="N37" i="1" s="1"/>
  <c r="I38" i="1" s="1"/>
  <c r="H197" i="1"/>
  <c r="J38" i="1" l="1"/>
  <c r="K38" i="1" s="1"/>
  <c r="K37" i="1"/>
  <c r="L37" i="1"/>
  <c r="G198" i="1"/>
  <c r="H198" i="1" s="1"/>
  <c r="N38" i="1" l="1"/>
  <c r="I39" i="1" s="1"/>
  <c r="J39" i="1" s="1"/>
  <c r="K39" i="1" s="1"/>
  <c r="L38" i="1"/>
  <c r="H199" i="1"/>
  <c r="L39" i="1" l="1"/>
  <c r="N39" i="1"/>
  <c r="I40" i="1" s="1"/>
  <c r="H200" i="1"/>
  <c r="H201" i="1" l="1"/>
  <c r="J40" i="1"/>
  <c r="L40" i="1" s="1"/>
  <c r="N40" i="1" l="1"/>
  <c r="I41" i="1" s="1"/>
  <c r="K40" i="1"/>
  <c r="H202" i="1"/>
  <c r="H203" i="1" l="1"/>
  <c r="J41" i="1"/>
  <c r="K41" i="1" s="1"/>
  <c r="N41" i="1" l="1"/>
  <c r="I42" i="1" s="1"/>
  <c r="L41" i="1"/>
  <c r="H204" i="1"/>
  <c r="H205" i="1" l="1"/>
  <c r="J42" i="1"/>
  <c r="K42" i="1" s="1"/>
  <c r="N42" i="1" l="1"/>
  <c r="I43" i="1" s="1"/>
  <c r="J43" i="1" s="1"/>
  <c r="K43" i="1" s="1"/>
  <c r="H206" i="1"/>
  <c r="L42" i="1"/>
  <c r="N43" i="1" l="1"/>
  <c r="I44" i="1" s="1"/>
  <c r="L43" i="1"/>
  <c r="H207" i="1"/>
  <c r="H208" i="1" l="1"/>
  <c r="J44" i="1"/>
  <c r="K44" i="1" s="1"/>
  <c r="L44" i="1" l="1"/>
  <c r="H209" i="1"/>
  <c r="N44" i="1"/>
  <c r="I45" i="1" s="1"/>
  <c r="J45" i="1" l="1"/>
  <c r="N45" i="1" s="1"/>
  <c r="I46" i="1" s="1"/>
  <c r="G210" i="1"/>
  <c r="H210" i="1" s="1"/>
  <c r="J46" i="1" l="1"/>
  <c r="K46" i="1" s="1"/>
  <c r="H211" i="1"/>
  <c r="L45" i="1"/>
  <c r="K45" i="1"/>
  <c r="N46" i="1" l="1"/>
  <c r="I47" i="1" s="1"/>
  <c r="J47" i="1" s="1"/>
  <c r="K47" i="1" s="1"/>
  <c r="L46" i="1"/>
  <c r="H212" i="1"/>
  <c r="H213" i="1" l="1"/>
  <c r="N47" i="1"/>
  <c r="I48" i="1" s="1"/>
  <c r="L47" i="1"/>
  <c r="J48" i="1" l="1"/>
  <c r="N48" i="1" s="1"/>
  <c r="I49" i="1" s="1"/>
  <c r="H214" i="1"/>
  <c r="K48" i="1" l="1"/>
  <c r="L48" i="1"/>
  <c r="J49" i="1"/>
  <c r="N49" i="1" s="1"/>
  <c r="I50" i="1" s="1"/>
  <c r="H215" i="1"/>
  <c r="K49" i="1" l="1"/>
  <c r="L49" i="1"/>
  <c r="J50" i="1"/>
  <c r="L50" i="1" s="1"/>
  <c r="H216" i="1"/>
  <c r="N50" i="1" l="1"/>
  <c r="I51" i="1" s="1"/>
  <c r="J51" i="1" s="1"/>
  <c r="L51" i="1" s="1"/>
  <c r="K50" i="1"/>
  <c r="H217" i="1"/>
  <c r="K51" i="1" l="1"/>
  <c r="N51" i="1"/>
  <c r="I52" i="1" s="1"/>
  <c r="H218" i="1"/>
  <c r="H219" i="1" l="1"/>
  <c r="J52" i="1"/>
  <c r="K52" i="1" s="1"/>
  <c r="L52" i="1" l="1"/>
  <c r="N52" i="1"/>
  <c r="I53" i="1" s="1"/>
  <c r="H220" i="1"/>
  <c r="J53" i="1" l="1"/>
  <c r="N53" i="1" s="1"/>
  <c r="I54" i="1" s="1"/>
  <c r="H221" i="1"/>
  <c r="J54" i="1" l="1"/>
  <c r="K54" i="1" s="1"/>
  <c r="G222" i="1"/>
  <c r="H222" i="1" s="1"/>
  <c r="L53" i="1"/>
  <c r="K53" i="1"/>
  <c r="N54" i="1" l="1"/>
  <c r="I55" i="1" s="1"/>
  <c r="J55" i="1" s="1"/>
  <c r="K55" i="1" s="1"/>
  <c r="L54" i="1"/>
  <c r="H223" i="1"/>
  <c r="L55" i="1" l="1"/>
  <c r="H224" i="1"/>
  <c r="N55" i="1"/>
  <c r="I56" i="1" s="1"/>
  <c r="J56" i="1" l="1"/>
  <c r="L56" i="1" s="1"/>
  <c r="H225" i="1"/>
  <c r="H226" i="1" l="1"/>
  <c r="N56" i="1"/>
  <c r="I57" i="1" s="1"/>
  <c r="K56" i="1"/>
  <c r="J57" i="1" l="1"/>
  <c r="N57" i="1" s="1"/>
  <c r="I58" i="1" s="1"/>
  <c r="H227" i="1"/>
  <c r="L57" i="1" l="1"/>
  <c r="K57" i="1"/>
  <c r="J58" i="1"/>
  <c r="N58" i="1" s="1"/>
  <c r="I59" i="1" s="1"/>
  <c r="H228" i="1"/>
  <c r="K58" i="1" l="1"/>
  <c r="L58" i="1"/>
  <c r="J59" i="1"/>
  <c r="K59" i="1" s="1"/>
  <c r="H229" i="1"/>
  <c r="L59" i="1" l="1"/>
  <c r="N59" i="1"/>
  <c r="I60" i="1" s="1"/>
  <c r="H230" i="1"/>
  <c r="J60" i="1" l="1"/>
  <c r="L60" i="1" s="1"/>
  <c r="H231" i="1"/>
  <c r="N60" i="1" l="1"/>
  <c r="I61" i="1" s="1"/>
  <c r="J61" i="1" s="1"/>
  <c r="N61" i="1" s="1"/>
  <c r="I62" i="1" s="1"/>
  <c r="J62" i="1" s="1"/>
  <c r="K62" i="1" s="1"/>
  <c r="K60" i="1"/>
  <c r="H232" i="1"/>
  <c r="K61" i="1" l="1"/>
  <c r="L61" i="1"/>
  <c r="N62" i="1"/>
  <c r="I63" i="1" s="1"/>
  <c r="J63" i="1" s="1"/>
  <c r="K63" i="1" s="1"/>
  <c r="L62" i="1"/>
  <c r="H233" i="1"/>
  <c r="L63" i="1" l="1"/>
  <c r="G234" i="1"/>
  <c r="H234" i="1" s="1"/>
  <c r="N63" i="1"/>
  <c r="I64" i="1" s="1"/>
  <c r="J64" i="1" l="1"/>
  <c r="L64" i="1" s="1"/>
  <c r="H235" i="1"/>
  <c r="N64" i="1" l="1"/>
  <c r="I65" i="1" s="1"/>
  <c r="H236" i="1"/>
  <c r="K64" i="1"/>
  <c r="H237" i="1" l="1"/>
  <c r="J65" i="1"/>
  <c r="K65" i="1" s="1"/>
  <c r="N65" i="1" l="1"/>
  <c r="I66" i="1" s="1"/>
  <c r="L65" i="1"/>
  <c r="H238" i="1"/>
  <c r="H239" i="1" l="1"/>
  <c r="J66" i="1"/>
  <c r="K66" i="1" s="1"/>
  <c r="N66" i="1" l="1"/>
  <c r="I67" i="1" s="1"/>
  <c r="J67" i="1" s="1"/>
  <c r="N67" i="1" s="1"/>
  <c r="I68" i="1" s="1"/>
  <c r="L66" i="1"/>
  <c r="H240" i="1"/>
  <c r="L67" i="1" l="1"/>
  <c r="K67" i="1"/>
  <c r="J68" i="1"/>
  <c r="K68" i="1" s="1"/>
  <c r="H241" i="1"/>
  <c r="L68" i="1" l="1"/>
  <c r="N68" i="1"/>
  <c r="I69" i="1" s="1"/>
  <c r="J69" i="1" s="1"/>
  <c r="K69" i="1" s="1"/>
  <c r="H242" i="1"/>
  <c r="L69" i="1" l="1"/>
  <c r="N69" i="1"/>
  <c r="I70" i="1" s="1"/>
  <c r="H243" i="1"/>
  <c r="J70" i="1" l="1"/>
  <c r="L70" i="1" s="1"/>
  <c r="H244" i="1"/>
  <c r="K70" i="1" l="1"/>
  <c r="N70" i="1"/>
  <c r="I71" i="1" s="1"/>
  <c r="H245" i="1"/>
  <c r="H2" i="1" s="1"/>
  <c r="J71" i="1" l="1"/>
  <c r="L71" i="1" s="1"/>
  <c r="K71" i="1" l="1"/>
  <c r="N71" i="1"/>
  <c r="I72" i="1" s="1"/>
  <c r="J72" i="1" l="1"/>
  <c r="L72" i="1" s="1"/>
  <c r="K72" i="1" l="1"/>
  <c r="N72" i="1"/>
  <c r="I73" i="1" s="1"/>
  <c r="J73" i="1" l="1"/>
  <c r="N73" i="1" s="1"/>
  <c r="I74" i="1" s="1"/>
  <c r="L73" i="1" l="1"/>
  <c r="J74" i="1"/>
  <c r="L74" i="1" s="1"/>
  <c r="K73" i="1"/>
  <c r="K74" i="1" l="1"/>
  <c r="N74" i="1"/>
  <c r="I75" i="1" s="1"/>
  <c r="J75" i="1" l="1"/>
  <c r="K75" i="1" s="1"/>
  <c r="N75" i="1" l="1"/>
  <c r="I76" i="1" s="1"/>
  <c r="L75" i="1"/>
  <c r="J76" i="1" l="1"/>
  <c r="L76" i="1" s="1"/>
  <c r="K76" i="1" l="1"/>
  <c r="N76" i="1"/>
  <c r="I77" i="1" s="1"/>
  <c r="J77" i="1" l="1"/>
  <c r="N77" i="1" s="1"/>
  <c r="I78" i="1" s="1"/>
  <c r="L77" i="1" l="1"/>
  <c r="K77" i="1"/>
  <c r="J78" i="1"/>
  <c r="L78" i="1" s="1"/>
  <c r="K78" i="1" l="1"/>
  <c r="N78" i="1"/>
  <c r="I79" i="1" s="1"/>
  <c r="J79" i="1" l="1"/>
  <c r="N79" i="1" s="1"/>
  <c r="I80" i="1" s="1"/>
  <c r="L79" i="1" l="1"/>
  <c r="J80" i="1"/>
  <c r="N80" i="1" s="1"/>
  <c r="I81" i="1" s="1"/>
  <c r="K79" i="1"/>
  <c r="L80" i="1" l="1"/>
  <c r="K80" i="1"/>
  <c r="J81" i="1"/>
  <c r="K81" i="1" s="1"/>
  <c r="N81" i="1" l="1"/>
  <c r="I82" i="1" s="1"/>
  <c r="L81" i="1"/>
  <c r="J82" i="1" l="1"/>
  <c r="L82" i="1" s="1"/>
  <c r="K82" i="1" l="1"/>
  <c r="N82" i="1"/>
  <c r="I83" i="1" s="1"/>
  <c r="J83" i="1" l="1"/>
  <c r="N83" i="1" s="1"/>
  <c r="I84" i="1" s="1"/>
  <c r="L83" i="1" l="1"/>
  <c r="J84" i="1"/>
  <c r="N84" i="1" s="1"/>
  <c r="I85" i="1" s="1"/>
  <c r="K83" i="1"/>
  <c r="L84" i="1" l="1"/>
  <c r="K84" i="1"/>
  <c r="J85" i="1"/>
  <c r="K85" i="1" s="1"/>
  <c r="N85" i="1" l="1"/>
  <c r="I86" i="1" s="1"/>
  <c r="L85" i="1"/>
  <c r="J86" i="1" l="1"/>
  <c r="L86" i="1" s="1"/>
  <c r="K86" i="1" l="1"/>
  <c r="N86" i="1"/>
  <c r="I87" i="1" s="1"/>
  <c r="J87" i="1" l="1"/>
  <c r="N87" i="1" s="1"/>
  <c r="I88" i="1" s="1"/>
  <c r="K87" i="1" l="1"/>
  <c r="L87" i="1"/>
  <c r="J88" i="1"/>
  <c r="K88" i="1" s="1"/>
  <c r="N88" i="1" l="1"/>
  <c r="I89" i="1" s="1"/>
  <c r="J89" i="1" s="1"/>
  <c r="K89" i="1" s="1"/>
  <c r="L88" i="1"/>
  <c r="N89" i="1" l="1"/>
  <c r="I90" i="1" s="1"/>
  <c r="L89" i="1"/>
  <c r="J90" i="1" l="1"/>
  <c r="L90" i="1" s="1"/>
  <c r="K90" i="1" l="1"/>
  <c r="N90" i="1"/>
  <c r="I91" i="1" s="1"/>
  <c r="J91" i="1" l="1"/>
  <c r="N91" i="1" s="1"/>
  <c r="I92" i="1" s="1"/>
  <c r="J92" i="1" l="1"/>
  <c r="K92" i="1" s="1"/>
  <c r="L91" i="1"/>
  <c r="K91" i="1"/>
  <c r="N92" i="1" l="1"/>
  <c r="I93" i="1" s="1"/>
  <c r="J93" i="1" s="1"/>
  <c r="K93" i="1" s="1"/>
  <c r="L92" i="1"/>
  <c r="L93" i="1" l="1"/>
  <c r="N93" i="1"/>
  <c r="I94" i="1" s="1"/>
  <c r="J94" i="1" l="1"/>
  <c r="L94" i="1" s="1"/>
  <c r="K94" i="1" l="1"/>
  <c r="N94" i="1"/>
  <c r="I95" i="1" s="1"/>
  <c r="J95" i="1" l="1"/>
  <c r="N95" i="1" s="1"/>
  <c r="I96" i="1" s="1"/>
  <c r="L95" i="1" l="1"/>
  <c r="K95" i="1"/>
  <c r="J96" i="1"/>
  <c r="N96" i="1" s="1"/>
  <c r="I97" i="1" s="1"/>
  <c r="L96" i="1" l="1"/>
  <c r="K96" i="1"/>
  <c r="J97" i="1"/>
  <c r="K97" i="1" s="1"/>
  <c r="N97" i="1" l="1"/>
  <c r="I98" i="1" s="1"/>
  <c r="L97" i="1"/>
  <c r="J98" i="1" l="1"/>
  <c r="L98" i="1" s="1"/>
  <c r="K98" i="1" l="1"/>
  <c r="N98" i="1"/>
  <c r="I99" i="1" s="1"/>
  <c r="J99" i="1" l="1"/>
  <c r="N99" i="1" s="1"/>
  <c r="I100" i="1" s="1"/>
  <c r="L99" i="1" l="1"/>
  <c r="K99" i="1"/>
  <c r="J100" i="1"/>
  <c r="N100" i="1" s="1"/>
  <c r="I101" i="1" s="1"/>
  <c r="L100" i="1" l="1"/>
  <c r="K100" i="1"/>
  <c r="J101" i="1"/>
  <c r="K101" i="1" s="1"/>
  <c r="L101" i="1" l="1"/>
  <c r="N101" i="1"/>
  <c r="I102" i="1" s="1"/>
  <c r="J102" i="1" l="1"/>
  <c r="L102" i="1" s="1"/>
  <c r="K102" i="1" l="1"/>
  <c r="N102" i="1"/>
  <c r="I103" i="1" s="1"/>
  <c r="J103" i="1" l="1"/>
  <c r="N103" i="1" s="1"/>
  <c r="I104" i="1" s="1"/>
  <c r="K103" i="1" l="1"/>
  <c r="L103" i="1"/>
  <c r="J104" i="1"/>
  <c r="K104" i="1" s="1"/>
  <c r="L104" i="1" l="1"/>
  <c r="N104" i="1"/>
  <c r="I105" i="1" s="1"/>
  <c r="J105" i="1" s="1"/>
  <c r="K105" i="1" s="1"/>
  <c r="N105" i="1" l="1"/>
  <c r="I106" i="1" s="1"/>
  <c r="L105" i="1"/>
  <c r="J106" i="1" l="1"/>
  <c r="L106" i="1" s="1"/>
  <c r="K106" i="1" l="1"/>
  <c r="N106" i="1"/>
  <c r="I107" i="1" s="1"/>
  <c r="J107" i="1" l="1"/>
  <c r="N107" i="1" s="1"/>
  <c r="I108" i="1" s="1"/>
  <c r="J108" i="1" l="1"/>
  <c r="K108" i="1" s="1"/>
  <c r="L107" i="1"/>
  <c r="K107" i="1"/>
  <c r="N108" i="1" l="1"/>
  <c r="I109" i="1" s="1"/>
  <c r="J109" i="1" s="1"/>
  <c r="K109" i="1" s="1"/>
  <c r="L108" i="1"/>
  <c r="L109" i="1" l="1"/>
  <c r="N109" i="1"/>
  <c r="I110" i="1" s="1"/>
  <c r="J110" i="1" l="1"/>
  <c r="L110" i="1" s="1"/>
  <c r="K110" i="1" l="1"/>
  <c r="N110" i="1"/>
  <c r="I111" i="1" s="1"/>
  <c r="J111" i="1" l="1"/>
  <c r="N111" i="1" s="1"/>
  <c r="I112" i="1" s="1"/>
  <c r="L111" i="1" l="1"/>
  <c r="K111" i="1"/>
  <c r="J112" i="1"/>
  <c r="K112" i="1" s="1"/>
  <c r="L112" i="1" l="1"/>
  <c r="N112" i="1"/>
  <c r="I113" i="1" s="1"/>
  <c r="J113" i="1" s="1"/>
  <c r="K113" i="1" s="1"/>
  <c r="L113" i="1" l="1"/>
  <c r="N113" i="1"/>
  <c r="I114" i="1" s="1"/>
  <c r="J114" i="1" l="1"/>
  <c r="L114" i="1" s="1"/>
  <c r="K114" i="1" l="1"/>
  <c r="N114" i="1"/>
  <c r="I115" i="1" s="1"/>
  <c r="J115" i="1" l="1"/>
  <c r="N115" i="1" s="1"/>
  <c r="I116" i="1" s="1"/>
  <c r="J116" i="1" l="1"/>
  <c r="K116" i="1" s="1"/>
  <c r="L115" i="1"/>
  <c r="K115" i="1"/>
  <c r="N116" i="1" l="1"/>
  <c r="I117" i="1" s="1"/>
  <c r="J117" i="1" s="1"/>
  <c r="K117" i="1" s="1"/>
  <c r="L116" i="1"/>
  <c r="L117" i="1" l="1"/>
  <c r="N117" i="1"/>
  <c r="I118" i="1" s="1"/>
  <c r="J118" i="1" l="1"/>
  <c r="L118" i="1" s="1"/>
  <c r="K118" i="1" l="1"/>
  <c r="N118" i="1"/>
  <c r="I119" i="1" s="1"/>
  <c r="J119" i="1" l="1"/>
  <c r="N119" i="1" s="1"/>
  <c r="I120" i="1" s="1"/>
  <c r="J120" i="1" l="1"/>
  <c r="K120" i="1" s="1"/>
  <c r="L119" i="1"/>
  <c r="K119" i="1"/>
  <c r="N120" i="1" l="1"/>
  <c r="I121" i="1" s="1"/>
  <c r="J121" i="1" s="1"/>
  <c r="K121" i="1" s="1"/>
  <c r="L120" i="1"/>
  <c r="L121" i="1" l="1"/>
  <c r="N121" i="1"/>
  <c r="I122" i="1" s="1"/>
  <c r="J122" i="1" l="1"/>
  <c r="L122" i="1" s="1"/>
  <c r="K122" i="1" l="1"/>
  <c r="N122" i="1"/>
  <c r="I123" i="1" s="1"/>
  <c r="J123" i="1" l="1"/>
  <c r="N123" i="1" s="1"/>
  <c r="I124" i="1" s="1"/>
  <c r="J124" i="1" l="1"/>
  <c r="K124" i="1" s="1"/>
  <c r="L123" i="1"/>
  <c r="K123" i="1"/>
  <c r="N124" i="1" l="1"/>
  <c r="I125" i="1" s="1"/>
  <c r="J125" i="1" s="1"/>
  <c r="K125" i="1" s="1"/>
  <c r="L124" i="1"/>
  <c r="N125" i="1" l="1"/>
  <c r="I126" i="1" s="1"/>
  <c r="L125" i="1"/>
  <c r="J126" i="1" l="1"/>
  <c r="L126" i="1" s="1"/>
  <c r="K126" i="1" l="1"/>
  <c r="N126" i="1"/>
  <c r="I127" i="1" s="1"/>
  <c r="J127" i="1" l="1"/>
  <c r="N127" i="1" s="1"/>
  <c r="I128" i="1" s="1"/>
  <c r="J128" i="1" l="1"/>
  <c r="K128" i="1" s="1"/>
  <c r="L127" i="1"/>
  <c r="K127" i="1"/>
  <c r="N128" i="1" l="1"/>
  <c r="I129" i="1" s="1"/>
  <c r="J129" i="1" s="1"/>
  <c r="K129" i="1" s="1"/>
  <c r="L128" i="1"/>
  <c r="L129" i="1" l="1"/>
  <c r="N129" i="1"/>
  <c r="I130" i="1" s="1"/>
  <c r="J130" i="1" l="1"/>
  <c r="L130" i="1" s="1"/>
  <c r="K130" i="1" l="1"/>
  <c r="N130" i="1"/>
  <c r="I131" i="1" s="1"/>
  <c r="J131" i="1" l="1"/>
  <c r="N131" i="1" s="1"/>
  <c r="I132" i="1" s="1"/>
  <c r="J132" i="1" l="1"/>
  <c r="K132" i="1" s="1"/>
  <c r="L131" i="1"/>
  <c r="K131" i="1"/>
  <c r="N132" i="1" l="1"/>
  <c r="I133" i="1" s="1"/>
  <c r="J133" i="1" s="1"/>
  <c r="K133" i="1" s="1"/>
  <c r="L132" i="1"/>
  <c r="L133" i="1" l="1"/>
  <c r="N133" i="1"/>
  <c r="I134" i="1" s="1"/>
  <c r="J134" i="1" l="1"/>
  <c r="L134" i="1" s="1"/>
  <c r="K134" i="1" l="1"/>
  <c r="N134" i="1"/>
  <c r="I135" i="1" s="1"/>
  <c r="J135" i="1" l="1"/>
  <c r="N135" i="1" s="1"/>
  <c r="I136" i="1" s="1"/>
  <c r="K135" i="1" l="1"/>
  <c r="J136" i="1"/>
  <c r="K136" i="1" s="1"/>
  <c r="L135" i="1"/>
  <c r="N136" i="1" l="1"/>
  <c r="I137" i="1" s="1"/>
  <c r="L136" i="1"/>
  <c r="J137" i="1" l="1"/>
  <c r="K137" i="1" s="1"/>
  <c r="N137" i="1" l="1"/>
  <c r="I138" i="1" s="1"/>
  <c r="L137" i="1"/>
  <c r="J138" i="1" l="1"/>
  <c r="N138" i="1" s="1"/>
  <c r="I139" i="1" s="1"/>
  <c r="K138" i="1" l="1"/>
  <c r="L138" i="1"/>
  <c r="J139" i="1"/>
  <c r="N139" i="1" s="1"/>
  <c r="I140" i="1" s="1"/>
  <c r="L139" i="1" l="1"/>
  <c r="K139" i="1"/>
  <c r="J140" i="1"/>
  <c r="K140" i="1" s="1"/>
  <c r="L140" i="1" l="1"/>
  <c r="N140" i="1"/>
  <c r="I141" i="1" s="1"/>
  <c r="J141" i="1" l="1"/>
  <c r="K141" i="1" s="1"/>
  <c r="N141" i="1" l="1"/>
  <c r="I142" i="1" s="1"/>
  <c r="L141" i="1"/>
  <c r="J142" i="1" l="1"/>
  <c r="L142" i="1" s="1"/>
  <c r="N142" i="1" l="1"/>
  <c r="I143" i="1" s="1"/>
  <c r="K142" i="1"/>
  <c r="J143" i="1" l="1"/>
  <c r="N143" i="1" s="1"/>
  <c r="I144" i="1" s="1"/>
  <c r="J144" i="1" l="1"/>
  <c r="K144" i="1" s="1"/>
  <c r="L143" i="1"/>
  <c r="K143" i="1"/>
  <c r="N144" i="1" l="1"/>
  <c r="I145" i="1" s="1"/>
  <c r="L144" i="1"/>
  <c r="J145" i="1" l="1"/>
  <c r="K145" i="1" s="1"/>
  <c r="N145" i="1" l="1"/>
  <c r="I146" i="1" s="1"/>
  <c r="L145" i="1"/>
  <c r="J146" i="1" l="1"/>
  <c r="L146" i="1" s="1"/>
  <c r="N146" i="1" l="1"/>
  <c r="I147" i="1" s="1"/>
  <c r="K146" i="1"/>
  <c r="J147" i="1" l="1"/>
  <c r="N147" i="1" s="1"/>
  <c r="I148" i="1" s="1"/>
  <c r="J148" i="1" l="1"/>
  <c r="K148" i="1" s="1"/>
  <c r="L147" i="1"/>
  <c r="K147" i="1"/>
  <c r="N148" i="1" l="1"/>
  <c r="I149" i="1" s="1"/>
  <c r="J149" i="1" s="1"/>
  <c r="K149" i="1" s="1"/>
  <c r="L148" i="1"/>
  <c r="N149" i="1" l="1"/>
  <c r="I150" i="1" s="1"/>
  <c r="L149" i="1"/>
  <c r="J150" i="1" l="1"/>
  <c r="L150" i="1" s="1"/>
  <c r="K150" i="1" l="1"/>
  <c r="N150" i="1"/>
  <c r="I151" i="1" s="1"/>
  <c r="J151" i="1" l="1"/>
  <c r="N151" i="1" s="1"/>
  <c r="I152" i="1" s="1"/>
  <c r="L151" i="1" l="1"/>
  <c r="K151" i="1"/>
  <c r="J152" i="1"/>
  <c r="K152" i="1" s="1"/>
  <c r="N152" i="1" l="1"/>
  <c r="I153" i="1" s="1"/>
  <c r="J153" i="1" s="1"/>
  <c r="K153" i="1" s="1"/>
  <c r="L152" i="1"/>
  <c r="N153" i="1" l="1"/>
  <c r="I154" i="1" s="1"/>
  <c r="L153" i="1"/>
  <c r="J154" i="1" l="1"/>
  <c r="L154" i="1" s="1"/>
  <c r="K154" i="1" l="1"/>
  <c r="N154" i="1"/>
  <c r="I155" i="1" s="1"/>
  <c r="J155" i="1" l="1"/>
  <c r="N155" i="1" s="1"/>
  <c r="I156" i="1" s="1"/>
  <c r="J156" i="1" l="1"/>
  <c r="L156" i="1" s="1"/>
  <c r="K155" i="1"/>
  <c r="L155" i="1"/>
  <c r="N156" i="1" l="1"/>
  <c r="I157" i="1" s="1"/>
  <c r="K156" i="1"/>
  <c r="J157" i="1" l="1"/>
  <c r="N157" i="1" s="1"/>
  <c r="I158" i="1" s="1"/>
  <c r="J158" i="1" l="1"/>
  <c r="N158" i="1" s="1"/>
  <c r="I159" i="1" s="1"/>
  <c r="J159" i="1" s="1"/>
  <c r="N159" i="1" s="1"/>
  <c r="I160" i="1" s="1"/>
  <c r="L157" i="1"/>
  <c r="K157" i="1"/>
  <c r="K158" i="1" l="1"/>
  <c r="L158" i="1"/>
  <c r="J160" i="1"/>
  <c r="L160" i="1" s="1"/>
  <c r="K159" i="1"/>
  <c r="L159" i="1"/>
  <c r="N160" i="1" l="1"/>
  <c r="I161" i="1" s="1"/>
  <c r="K160" i="1"/>
  <c r="J161" i="1" l="1"/>
  <c r="K161" i="1" s="1"/>
  <c r="L161" i="1" l="1"/>
  <c r="N161" i="1"/>
  <c r="I162" i="1" s="1"/>
  <c r="J162" i="1" l="1"/>
  <c r="L162" i="1" s="1"/>
  <c r="K162" i="1" l="1"/>
  <c r="N162" i="1"/>
  <c r="I163" i="1" s="1"/>
  <c r="J163" i="1" l="1"/>
  <c r="K163" i="1" s="1"/>
  <c r="L163" i="1" l="1"/>
  <c r="N163" i="1"/>
  <c r="I164" i="1" s="1"/>
  <c r="J164" i="1" s="1"/>
  <c r="L164" i="1" s="1"/>
  <c r="K164" i="1" l="1"/>
  <c r="N164" i="1"/>
  <c r="I165" i="1" s="1"/>
  <c r="J165" i="1" l="1"/>
  <c r="N165" i="1" s="1"/>
  <c r="I166" i="1" s="1"/>
  <c r="L165" i="1" l="1"/>
  <c r="K165" i="1"/>
  <c r="J166" i="1"/>
  <c r="N166" i="1" s="1"/>
  <c r="I167" i="1" s="1"/>
  <c r="K166" i="1" l="1"/>
  <c r="L166" i="1"/>
  <c r="J167" i="1"/>
  <c r="N167" i="1" s="1"/>
  <c r="I168" i="1" s="1"/>
  <c r="L167" i="1" l="1"/>
  <c r="J168" i="1"/>
  <c r="L168" i="1" s="1"/>
  <c r="K167" i="1"/>
  <c r="N168" i="1" l="1"/>
  <c r="I169" i="1" s="1"/>
  <c r="K168" i="1"/>
  <c r="J169" i="1" l="1"/>
  <c r="K169" i="1" s="1"/>
  <c r="L169" i="1" l="1"/>
  <c r="N169" i="1"/>
  <c r="I170" i="1" s="1"/>
  <c r="J170" i="1" l="1"/>
  <c r="L170" i="1" s="1"/>
  <c r="K170" i="1" l="1"/>
  <c r="N170" i="1"/>
  <c r="I171" i="1" s="1"/>
  <c r="J171" i="1" l="1"/>
  <c r="K171" i="1" s="1"/>
  <c r="N171" i="1" l="1"/>
  <c r="I172" i="1" s="1"/>
  <c r="L171" i="1"/>
  <c r="J172" i="1" l="1"/>
  <c r="N172" i="1" s="1"/>
  <c r="I173" i="1" s="1"/>
  <c r="J173" i="1" s="1"/>
  <c r="K173" i="1" s="1"/>
  <c r="L172" i="1" l="1"/>
  <c r="K172" i="1"/>
  <c r="L173" i="1"/>
  <c r="N173" i="1"/>
  <c r="I174" i="1" s="1"/>
  <c r="J174" i="1" l="1"/>
  <c r="L174" i="1" s="1"/>
  <c r="K174" i="1" l="1"/>
  <c r="N174" i="1"/>
  <c r="I175" i="1" s="1"/>
  <c r="J175" i="1" l="1"/>
  <c r="N175" i="1" s="1"/>
  <c r="I176" i="1" s="1"/>
  <c r="L175" i="1" l="1"/>
  <c r="J176" i="1"/>
  <c r="K176" i="1" s="1"/>
  <c r="K175" i="1"/>
  <c r="L176" i="1" l="1"/>
  <c r="N176" i="1"/>
  <c r="I177" i="1" s="1"/>
  <c r="J177" i="1" l="1"/>
  <c r="K177" i="1" s="1"/>
  <c r="L177" i="1" l="1"/>
  <c r="N177" i="1"/>
  <c r="I178" i="1" s="1"/>
  <c r="J178" i="1" s="1"/>
  <c r="L178" i="1" s="1"/>
  <c r="N178" i="1" l="1"/>
  <c r="I179" i="1" s="1"/>
  <c r="K178" i="1"/>
  <c r="J179" i="1" l="1"/>
  <c r="N179" i="1" s="1"/>
  <c r="I180" i="1" s="1"/>
  <c r="J180" i="1" l="1"/>
  <c r="L180" i="1" s="1"/>
  <c r="K179" i="1"/>
  <c r="L179" i="1"/>
  <c r="N180" i="1" l="1"/>
  <c r="I181" i="1" s="1"/>
  <c r="J181" i="1" s="1"/>
  <c r="K181" i="1" s="1"/>
  <c r="K180" i="1"/>
  <c r="N181" i="1" l="1"/>
  <c r="I182" i="1" s="1"/>
  <c r="L181" i="1"/>
  <c r="J182" i="1" l="1"/>
  <c r="L182" i="1" s="1"/>
  <c r="N182" i="1" l="1"/>
  <c r="I183" i="1" s="1"/>
  <c r="J183" i="1" s="1"/>
  <c r="N183" i="1" s="1"/>
  <c r="I184" i="1" s="1"/>
  <c r="K182" i="1"/>
  <c r="L183" i="1" l="1"/>
  <c r="J184" i="1"/>
  <c r="N184" i="1" s="1"/>
  <c r="I185" i="1" s="1"/>
  <c r="K183" i="1"/>
  <c r="K184" i="1" l="1"/>
  <c r="L184" i="1"/>
  <c r="J185" i="1"/>
  <c r="K185" i="1" s="1"/>
  <c r="N185" i="1" l="1"/>
  <c r="I186" i="1" s="1"/>
  <c r="L185" i="1"/>
  <c r="J186" i="1" l="1"/>
  <c r="L186" i="1" s="1"/>
  <c r="K186" i="1" l="1"/>
  <c r="N186" i="1"/>
  <c r="I187" i="1" s="1"/>
  <c r="J187" i="1" l="1"/>
  <c r="K187" i="1" s="1"/>
  <c r="L187" i="1" l="1"/>
  <c r="N187" i="1"/>
  <c r="I188" i="1" s="1"/>
  <c r="J188" i="1" s="1"/>
  <c r="L188" i="1" s="1"/>
  <c r="N188" i="1" l="1"/>
  <c r="I189" i="1" s="1"/>
  <c r="K188" i="1"/>
  <c r="J189" i="1" l="1"/>
  <c r="K189" i="1" s="1"/>
  <c r="L189" i="1" l="1"/>
  <c r="N189" i="1"/>
  <c r="I190" i="1" s="1"/>
  <c r="J190" i="1" l="1"/>
  <c r="L190" i="1" s="1"/>
  <c r="K190" i="1" l="1"/>
  <c r="N190" i="1"/>
  <c r="I191" i="1" s="1"/>
  <c r="J191" i="1" l="1"/>
  <c r="N191" i="1" s="1"/>
  <c r="I192" i="1" s="1"/>
  <c r="J192" i="1" l="1"/>
  <c r="L192" i="1" s="1"/>
  <c r="K191" i="1"/>
  <c r="L191" i="1"/>
  <c r="N192" i="1" l="1"/>
  <c r="I193" i="1" s="1"/>
  <c r="J193" i="1" s="1"/>
  <c r="K192" i="1"/>
  <c r="K193" i="1" l="1"/>
  <c r="L193" i="1"/>
  <c r="N193" i="1"/>
  <c r="I194" i="1" s="1"/>
  <c r="J194" i="1" l="1"/>
  <c r="L194" i="1" s="1"/>
  <c r="N194" i="1" l="1"/>
  <c r="I195" i="1" s="1"/>
  <c r="K194" i="1"/>
  <c r="J195" i="1" l="1"/>
  <c r="N195" i="1" s="1"/>
  <c r="I196" i="1" s="1"/>
  <c r="J196" i="1" l="1"/>
  <c r="L196" i="1" s="1"/>
  <c r="L195" i="1"/>
  <c r="K195" i="1"/>
  <c r="N196" i="1" l="1"/>
  <c r="I197" i="1" s="1"/>
  <c r="K196" i="1"/>
  <c r="J197" i="1" l="1"/>
  <c r="K197" i="1" s="1"/>
  <c r="L197" i="1" l="1"/>
  <c r="N197" i="1"/>
  <c r="I198" i="1" s="1"/>
  <c r="J198" i="1" l="1"/>
  <c r="L198" i="1" s="1"/>
  <c r="N198" i="1" l="1"/>
  <c r="I199" i="1" s="1"/>
  <c r="J199" i="1" s="1"/>
  <c r="N199" i="1" s="1"/>
  <c r="I200" i="1" s="1"/>
  <c r="K198" i="1"/>
  <c r="L199" i="1" l="1"/>
  <c r="J200" i="1"/>
  <c r="N200" i="1" s="1"/>
  <c r="I201" i="1" s="1"/>
  <c r="K199" i="1"/>
  <c r="L200" i="1" l="1"/>
  <c r="K200" i="1"/>
  <c r="J201" i="1"/>
  <c r="K201" i="1" s="1"/>
  <c r="L201" i="1" l="1"/>
  <c r="N201" i="1"/>
  <c r="I202" i="1" s="1"/>
  <c r="J202" i="1" l="1"/>
  <c r="L202" i="1" s="1"/>
  <c r="N202" i="1" l="1"/>
  <c r="I203" i="1" s="1"/>
  <c r="J203" i="1" s="1"/>
  <c r="N203" i="1" s="1"/>
  <c r="I204" i="1" s="1"/>
  <c r="K202" i="1"/>
  <c r="L203" i="1" l="1"/>
  <c r="J204" i="1"/>
  <c r="N204" i="1" s="1"/>
  <c r="I205" i="1" s="1"/>
  <c r="K203" i="1"/>
  <c r="K204" i="1" l="1"/>
  <c r="L204" i="1"/>
  <c r="J205" i="1"/>
  <c r="K205" i="1" s="1"/>
  <c r="L205" i="1" l="1"/>
  <c r="N205" i="1"/>
  <c r="I206" i="1" s="1"/>
  <c r="J206" i="1" l="1"/>
  <c r="L206" i="1" s="1"/>
  <c r="K206" i="1" l="1"/>
  <c r="N206" i="1"/>
  <c r="I207" i="1" s="1"/>
  <c r="J207" i="1" s="1"/>
  <c r="N207" i="1" s="1"/>
  <c r="I208" i="1" s="1"/>
  <c r="L207" i="1" l="1"/>
  <c r="J208" i="1"/>
  <c r="N208" i="1" s="1"/>
  <c r="I209" i="1" s="1"/>
  <c r="K207" i="1"/>
  <c r="K208" i="1" l="1"/>
  <c r="L208" i="1"/>
  <c r="J209" i="1"/>
  <c r="K209" i="1" s="1"/>
  <c r="L209" i="1" l="1"/>
  <c r="N209" i="1"/>
  <c r="I210" i="1" s="1"/>
  <c r="J210" i="1" l="1"/>
  <c r="L210" i="1" s="1"/>
  <c r="N210" i="1" l="1"/>
  <c r="I211" i="1" s="1"/>
  <c r="J211" i="1" s="1"/>
  <c r="N211" i="1" s="1"/>
  <c r="I212" i="1" s="1"/>
  <c r="K210" i="1"/>
  <c r="J212" i="1" l="1"/>
  <c r="L212" i="1" s="1"/>
  <c r="L211" i="1"/>
  <c r="K211" i="1"/>
  <c r="N212" i="1" l="1"/>
  <c r="I213" i="1" s="1"/>
  <c r="J213" i="1" s="1"/>
  <c r="K213" i="1" s="1"/>
  <c r="K212" i="1"/>
  <c r="L213" i="1" l="1"/>
  <c r="N213" i="1"/>
  <c r="I214" i="1" s="1"/>
  <c r="J214" i="1" l="1"/>
  <c r="L214" i="1" s="1"/>
  <c r="N214" i="1" l="1"/>
  <c r="I215" i="1" s="1"/>
  <c r="K214" i="1"/>
  <c r="J215" i="1" l="1"/>
  <c r="N215" i="1" s="1"/>
  <c r="I216" i="1" s="1"/>
  <c r="J216" i="1" l="1"/>
  <c r="L216" i="1" s="1"/>
  <c r="L215" i="1"/>
  <c r="K215" i="1"/>
  <c r="N216" i="1" l="1"/>
  <c r="I217" i="1" s="1"/>
  <c r="J217" i="1" s="1"/>
  <c r="K217" i="1" s="1"/>
  <c r="K216" i="1"/>
  <c r="L217" i="1" l="1"/>
  <c r="N217" i="1"/>
  <c r="I218" i="1" s="1"/>
  <c r="J218" i="1" l="1"/>
  <c r="L218" i="1" s="1"/>
  <c r="N218" i="1" l="1"/>
  <c r="I219" i="1" s="1"/>
  <c r="J219" i="1" s="1"/>
  <c r="N219" i="1" s="1"/>
  <c r="I220" i="1" s="1"/>
  <c r="K218" i="1"/>
  <c r="L219" i="1" l="1"/>
  <c r="J220" i="1"/>
  <c r="N220" i="1" s="1"/>
  <c r="I221" i="1" s="1"/>
  <c r="K219" i="1"/>
  <c r="J221" i="1" l="1"/>
  <c r="N221" i="1" s="1"/>
  <c r="I222" i="1" s="1"/>
  <c r="L220" i="1"/>
  <c r="K220" i="1"/>
  <c r="K221" i="1" l="1"/>
  <c r="L221" i="1"/>
  <c r="J222" i="1"/>
  <c r="K222" i="1" s="1"/>
  <c r="N222" i="1" l="1"/>
  <c r="I223" i="1" s="1"/>
  <c r="J223" i="1" s="1"/>
  <c r="L223" i="1" s="1"/>
  <c r="L222" i="1"/>
  <c r="K223" i="1" l="1"/>
  <c r="N223" i="1"/>
  <c r="I224" i="1" s="1"/>
  <c r="J224" i="1" l="1"/>
  <c r="N224" i="1" s="1"/>
  <c r="I225" i="1" s="1"/>
  <c r="K224" i="1" l="1"/>
  <c r="L224" i="1"/>
  <c r="J225" i="1"/>
  <c r="N225" i="1" s="1"/>
  <c r="I226" i="1" s="1"/>
  <c r="L225" i="1" l="1"/>
  <c r="J226" i="1"/>
  <c r="K226" i="1" s="1"/>
  <c r="K225" i="1"/>
  <c r="N226" i="1" l="1"/>
  <c r="I227" i="1" s="1"/>
  <c r="L226" i="1"/>
  <c r="J227" i="1" l="1"/>
  <c r="L227" i="1" s="1"/>
  <c r="N227" i="1" l="1"/>
  <c r="I228" i="1" s="1"/>
  <c r="K227" i="1"/>
  <c r="J228" i="1" l="1"/>
  <c r="N228" i="1" s="1"/>
  <c r="I229" i="1" s="1"/>
  <c r="L228" i="1" l="1"/>
  <c r="K228" i="1"/>
  <c r="J229" i="1"/>
  <c r="K229" i="1" s="1"/>
  <c r="N229" i="1" l="1"/>
  <c r="I230" i="1" s="1"/>
  <c r="L229" i="1"/>
  <c r="J230" i="1" l="1"/>
  <c r="K230" i="1" s="1"/>
  <c r="N230" i="1" l="1"/>
  <c r="I231" i="1" s="1"/>
  <c r="J231" i="1" s="1"/>
  <c r="L231" i="1" s="1"/>
  <c r="L230" i="1"/>
  <c r="K231" i="1" l="1"/>
  <c r="N231" i="1"/>
  <c r="I232" i="1" s="1"/>
  <c r="J232" i="1" l="1"/>
  <c r="N232" i="1" s="1"/>
  <c r="I233" i="1" s="1"/>
  <c r="L232" i="1" l="1"/>
  <c r="K232" i="1"/>
  <c r="J233" i="1"/>
  <c r="N233" i="1" s="1"/>
  <c r="I234" i="1" s="1"/>
  <c r="K233" i="1" l="1"/>
  <c r="L233" i="1"/>
  <c r="J234" i="1"/>
  <c r="K234" i="1" s="1"/>
  <c r="N234" i="1" l="1"/>
  <c r="I235" i="1" s="1"/>
  <c r="L234" i="1"/>
  <c r="J235" i="1" l="1"/>
  <c r="L235" i="1" s="1"/>
  <c r="N235" i="1" l="1"/>
  <c r="I236" i="1" s="1"/>
  <c r="K235" i="1"/>
  <c r="J236" i="1" l="1"/>
  <c r="N236" i="1" s="1"/>
  <c r="I237" i="1" s="1"/>
  <c r="J237" i="1" l="1"/>
  <c r="N237" i="1" s="1"/>
  <c r="I238" i="1" s="1"/>
  <c r="K236" i="1"/>
  <c r="L236" i="1"/>
  <c r="J238" i="1" l="1"/>
  <c r="K238" i="1" s="1"/>
  <c r="L237" i="1"/>
  <c r="K237" i="1"/>
  <c r="N238" i="1" l="1"/>
  <c r="I239" i="1" s="1"/>
  <c r="L238" i="1"/>
  <c r="J239" i="1" l="1"/>
  <c r="L239" i="1" s="1"/>
  <c r="K239" i="1" l="1"/>
  <c r="N239" i="1"/>
  <c r="I240" i="1" s="1"/>
  <c r="J240" i="1" l="1"/>
  <c r="L240" i="1" s="1"/>
  <c r="K240" i="1" l="1"/>
  <c r="N240" i="1"/>
  <c r="I241" i="1" s="1"/>
  <c r="J241" i="1" l="1"/>
  <c r="N241" i="1" s="1"/>
  <c r="I242" i="1" s="1"/>
  <c r="J242" i="1" l="1"/>
  <c r="K242" i="1" s="1"/>
  <c r="L241" i="1"/>
  <c r="K241" i="1"/>
  <c r="N242" i="1" l="1"/>
  <c r="I243" i="1" s="1"/>
  <c r="J243" i="1" s="1"/>
  <c r="L243" i="1" s="1"/>
  <c r="L242" i="1"/>
  <c r="K243" i="1" l="1"/>
  <c r="N243" i="1"/>
  <c r="I244" i="1" s="1"/>
  <c r="J244" i="1" l="1"/>
  <c r="N244" i="1" s="1"/>
  <c r="I245" i="1" s="1"/>
  <c r="J245" i="1" l="1"/>
  <c r="N245" i="1" s="1"/>
  <c r="L244" i="1"/>
  <c r="K244" i="1"/>
  <c r="L245" i="1" l="1"/>
  <c r="K245" i="1"/>
  <c r="J2" i="1" l="1"/>
  <c r="N2" i="1" l="1"/>
  <c r="L2" i="1"/>
</calcChain>
</file>

<file path=xl/sharedStrings.xml><?xml version="1.0" encoding="utf-8"?>
<sst xmlns="http://schemas.openxmlformats.org/spreadsheetml/2006/main" count="22" uniqueCount="19">
  <si>
    <t>Nifty</t>
  </si>
  <si>
    <t>Month</t>
  </si>
  <si>
    <t>% of Change</t>
  </si>
  <si>
    <t>SIP</t>
  </si>
  <si>
    <t>Beginning Portfolio</t>
  </si>
  <si>
    <t>Monthly Return</t>
  </si>
  <si>
    <t>Total Portfolio</t>
  </si>
  <si>
    <t>Withdrawl Amount</t>
  </si>
  <si>
    <t>Ending Portfolio</t>
  </si>
  <si>
    <t>Eligible Withdrawl Amount</t>
  </si>
  <si>
    <t>YoY Change</t>
  </si>
  <si>
    <t>12M Average</t>
  </si>
  <si>
    <t>StepUp %</t>
  </si>
  <si>
    <t>Total Investment</t>
  </si>
  <si>
    <t>Interest</t>
  </si>
  <si>
    <t>Expected Monthly Return %</t>
  </si>
  <si>
    <t>Step-Up Amount</t>
  </si>
  <si>
    <t>SIP Increase / Decrease</t>
  </si>
  <si>
    <t>curr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</si>
</sst>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64" formatCode="0.00000%"/>
    <numFmt numFmtId="165" formatCode="[$-F800]dddd\,\ mmmm\ dd\,\ yyyy"/>
    <numFmt numFmtId="166" formatCode="_ * #,##0.0_ ;_ * \-#,##0.0_ ;_ * &quot;-&quot;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Protection="1"/>
    <xf numFmtId="10" fontId="0" fillId="0" borderId="0" xfId="2" applyNumberFormat="1" applyFont="1" applyProtection="1"/>
    <xf numFmtId="0" fontId="5" fillId="0" borderId="0" xfId="0" applyFont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10" fontId="7" fillId="0" borderId="0" xfId="2" applyNumberFormat="1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5" fillId="0" borderId="0" xfId="0" applyFont="1" applyProtection="1"/>
    <xf numFmtId="10" fontId="5" fillId="0" borderId="0" xfId="2" applyNumberFormat="1" applyFont="1" applyProtection="1"/>
    <xf numFmtId="10" fontId="0" fillId="0" borderId="1" xfId="2" applyNumberFormat="1" applyFont="1" applyBorder="1" applyProtection="1"/>
    <xf numFmtId="41" fontId="0" fillId="0" borderId="1" xfId="1" applyNumberFormat="1" applyFont="1" applyBorder="1" applyAlignment="1" applyProtection="1">
      <alignment horizontal="center" vertical="center" wrapText="1"/>
    </xf>
    <xf numFmtId="41" fontId="0" fillId="0" borderId="1" xfId="1" applyNumberFormat="1" applyFont="1" applyBorder="1" applyProtection="1"/>
    <xf numFmtId="10" fontId="0" fillId="0" borderId="1" xfId="0" applyNumberFormat="1" applyBorder="1" applyProtection="1"/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164" fontId="9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Protection="1"/>
    <xf numFmtId="9" fontId="9" fillId="0" borderId="1" xfId="0" applyNumberFormat="1" applyFont="1" applyBorder="1" applyAlignment="1" applyProtection="1">
      <alignment horizontal="center" vertical="center"/>
    </xf>
    <xf numFmtId="41" fontId="9" fillId="0" borderId="1" xfId="1" applyNumberFormat="1" applyFont="1" applyBorder="1" applyAlignment="1" applyProtection="1">
      <alignment horizontal="center" vertical="center"/>
    </xf>
    <xf numFmtId="165" fontId="0" fillId="0" borderId="1" xfId="0" applyNumberFormat="1" applyBorder="1" applyProtection="1"/>
    <xf numFmtId="0" fontId="4" fillId="0" borderId="1" xfId="0" applyFont="1" applyBorder="1" applyAlignment="1" applyProtection="1">
      <alignment horizontal="center" vertical="center" wrapText="1"/>
    </xf>
    <xf numFmtId="10" fontId="4" fillId="0" borderId="1" xfId="2" applyNumberFormat="1" applyFont="1" applyBorder="1" applyAlignment="1" applyProtection="1">
      <alignment horizontal="center" vertical="center" wrapText="1"/>
    </xf>
    <xf numFmtId="10" fontId="3" fillId="0" borderId="1" xfId="2" applyNumberFormat="1" applyFont="1" applyBorder="1" applyAlignment="1" applyProtection="1">
      <alignment horizontal="center" vertical="center" wrapText="1"/>
    </xf>
    <xf numFmtId="43" fontId="10" fillId="0" borderId="0" xfId="3" applyNumberFormat="1" applyAlignment="1" applyProtection="1">
      <alignment horizontal="center" vertical="center" wrapText="1"/>
    </xf>
    <xf numFmtId="41" fontId="8" fillId="0" borderId="0" xfId="0" applyNumberFormat="1" applyFont="1" applyAlignment="1" applyProtection="1">
      <alignment horizontal="center" vertical="center" wrapText="1"/>
    </xf>
    <xf numFmtId="166" fontId="8" fillId="0" borderId="0" xfId="0" applyNumberFormat="1" applyFont="1" applyAlignment="1" applyProtection="1">
      <alignment horizontal="center" vertical="center" wrapText="1"/>
    </xf>
    <xf numFmtId="9" fontId="5" fillId="0" borderId="0" xfId="2" applyFont="1" applyProtection="1"/>
    <xf numFmtId="41" fontId="0" fillId="0" borderId="0" xfId="0" applyNumberFormat="1" applyProtection="1"/>
    <xf numFmtId="41" fontId="2" fillId="0" borderId="1" xfId="1" applyNumberFormat="1" applyFont="1" applyBorder="1" applyProtection="1"/>
    <xf numFmtId="43" fontId="9" fillId="0" borderId="1" xfId="1" applyFont="1" applyBorder="1" applyAlignment="1" applyProtection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5"/>
  <sheetViews>
    <sheetView showGridLines="0" tabSelected="1" workbookViewId="0">
      <pane xSplit="1" ySplit="4" topLeftCell="B6" activePane="bottomRight" state="frozen"/>
      <selection pane="topRight" activeCell="B1" sqref="B1"/>
      <selection pane="bottomLeft" activeCell="A5" sqref="A5"/>
      <selection pane="bottomRight" activeCell="B6" sqref="B6"/>
    </sheetView>
  </sheetViews>
  <sheetFormatPr defaultRowHeight="15" x14ac:dyDescent="0.25"/>
  <cols>
    <col min="1" max="1" width="18" style="1" bestFit="1" customWidth="1"/>
    <col min="2" max="2" width="9.42578125" style="1" customWidth="1"/>
    <col min="3" max="3" width="9.28515625" style="1" customWidth="1"/>
    <col min="4" max="5" width="9.28515625" style="2" customWidth="1"/>
    <col min="6" max="6" width="13.140625" style="2" customWidth="1"/>
    <col min="7" max="7" width="13.140625" style="1" customWidth="1"/>
    <col min="8" max="8" width="13.85546875" style="1" bestFit="1" customWidth="1"/>
    <col min="9" max="9" width="13.140625" style="1" customWidth="1"/>
    <col min="10" max="10" width="13.7109375" style="1" bestFit="1" customWidth="1"/>
    <col min="11" max="11" width="13.140625" style="1" customWidth="1"/>
    <col min="12" max="13" width="13.140625" style="1" hidden="1" customWidth="1"/>
    <col min="14" max="14" width="13.7109375" style="1" bestFit="1" customWidth="1"/>
    <col min="15" max="16" width="12.140625" style="6" bestFit="1" customWidth="1"/>
    <col min="17" max="17" width="9.140625" style="6"/>
    <col min="18" max="18" width="10" style="6" bestFit="1" customWidth="1"/>
    <col min="19" max="16384" width="9.140625" style="1"/>
  </cols>
  <sheetData>
    <row r="1" spans="1:18" s="6" customFormat="1" ht="36" customHeight="1" x14ac:dyDescent="0.25">
      <c r="A1" s="13" t="s">
        <v>15</v>
      </c>
      <c r="B1" s="23" t="s">
        <v>18</v>
      </c>
      <c r="C1" s="4"/>
      <c r="D1" s="5"/>
      <c r="E1" s="5"/>
      <c r="F1" s="5"/>
      <c r="G1" s="13" t="s">
        <v>12</v>
      </c>
      <c r="H1" s="14" t="s">
        <v>13</v>
      </c>
      <c r="I1" s="14"/>
      <c r="J1" s="14" t="s">
        <v>14</v>
      </c>
      <c r="K1" s="14"/>
      <c r="L1" s="14" t="s">
        <v>9</v>
      </c>
      <c r="M1" s="14" t="s">
        <v>7</v>
      </c>
      <c r="N1" s="14" t="s">
        <v>8</v>
      </c>
    </row>
    <row r="2" spans="1:18" s="7" customFormat="1" ht="12.75" x14ac:dyDescent="0.2">
      <c r="A2" s="15">
        <f>15%/12</f>
        <v>1.2499999999999999E-2</v>
      </c>
      <c r="B2" s="26"/>
      <c r="D2" s="8"/>
      <c r="E2" s="8"/>
      <c r="F2" s="8"/>
      <c r="G2" s="17">
        <v>0</v>
      </c>
      <c r="H2" s="29">
        <f>SUM(F4:H2000)</f>
        <v>3600000</v>
      </c>
      <c r="I2" s="16"/>
      <c r="J2" s="18">
        <f>SUM(J5:J1048576)</f>
        <v>19139324.62491319</v>
      </c>
      <c r="K2" s="16"/>
      <c r="L2" s="18">
        <f>MAX(L5:L1048576)</f>
        <v>75797.748749710561</v>
      </c>
      <c r="M2" s="18">
        <f>SUM(M5:M1048576)</f>
        <v>0</v>
      </c>
      <c r="N2" s="18">
        <f>MAX(N5:N1048576)</f>
        <v>22739324.62491319</v>
      </c>
      <c r="O2" s="6"/>
      <c r="P2" s="6"/>
      <c r="Q2" s="6"/>
      <c r="R2" s="6"/>
    </row>
    <row r="3" spans="1:18" x14ac:dyDescent="0.25">
      <c r="J3" s="27"/>
    </row>
    <row r="4" spans="1:18" s="3" customFormat="1" ht="41.25" customHeight="1" x14ac:dyDescent="0.25">
      <c r="A4" s="20" t="s">
        <v>1</v>
      </c>
      <c r="B4" s="20" t="s">
        <v>0</v>
      </c>
      <c r="C4" s="20" t="s">
        <v>2</v>
      </c>
      <c r="D4" s="21" t="s">
        <v>11</v>
      </c>
      <c r="E4" s="21" t="s">
        <v>10</v>
      </c>
      <c r="F4" s="22" t="s">
        <v>17</v>
      </c>
      <c r="G4" s="20" t="s">
        <v>16</v>
      </c>
      <c r="H4" s="20" t="s">
        <v>3</v>
      </c>
      <c r="I4" s="20" t="s">
        <v>4</v>
      </c>
      <c r="J4" s="20" t="s">
        <v>5</v>
      </c>
      <c r="K4" s="20" t="s">
        <v>6</v>
      </c>
      <c r="L4" s="20" t="s">
        <v>9</v>
      </c>
      <c r="M4" s="20" t="s">
        <v>7</v>
      </c>
      <c r="N4" s="20" t="s">
        <v>8</v>
      </c>
      <c r="O4" s="6"/>
      <c r="P4" s="6"/>
      <c r="Q4" s="6"/>
      <c r="R4" s="6"/>
    </row>
    <row r="5" spans="1:18" hidden="1" x14ac:dyDescent="0.25">
      <c r="A5" s="19">
        <v>45627</v>
      </c>
      <c r="B5" s="11">
        <v>23661.765378725981</v>
      </c>
      <c r="C5" s="12">
        <v>1.2500000000000032E-2</v>
      </c>
      <c r="D5" s="9">
        <v>1.2499999999999999E-2</v>
      </c>
      <c r="E5" s="9">
        <v>0</v>
      </c>
      <c r="F5" s="11">
        <v>0</v>
      </c>
      <c r="G5" s="10">
        <v>0</v>
      </c>
      <c r="H5" s="10">
        <v>0</v>
      </c>
      <c r="I5" s="11">
        <f>H5</f>
        <v>0</v>
      </c>
      <c r="J5" s="11">
        <v>0</v>
      </c>
      <c r="K5" s="11">
        <v>0</v>
      </c>
      <c r="L5" s="11">
        <v>651.05579677814421</v>
      </c>
      <c r="M5" s="11">
        <v>0</v>
      </c>
      <c r="N5" s="11">
        <f>I5+J5</f>
        <v>0</v>
      </c>
    </row>
    <row r="6" spans="1:18" x14ac:dyDescent="0.25">
      <c r="A6" s="19">
        <v>45658</v>
      </c>
      <c r="B6" s="11">
        <f>(B5*$A$2)+B5</f>
        <v>23957.537445960057</v>
      </c>
      <c r="C6" s="12">
        <f>(B6-B5)/B5</f>
        <v>1.2500000000000075E-2</v>
      </c>
      <c r="D6" s="9">
        <f>AVERAGE(C5:C6)</f>
        <v>1.2500000000000053E-2</v>
      </c>
      <c r="E6" s="9">
        <v>0</v>
      </c>
      <c r="F6" s="11">
        <v>0</v>
      </c>
      <c r="G6" s="10">
        <f>IF(MONTH(A6)=1,N(H5)*$G$2,0)</f>
        <v>0</v>
      </c>
      <c r="H6" s="10">
        <v>15000</v>
      </c>
      <c r="I6" s="11">
        <f>N(N5)+H6</f>
        <v>15000</v>
      </c>
      <c r="J6" s="11">
        <f>I6*C6</f>
        <v>187.50000000000114</v>
      </c>
      <c r="K6" s="11">
        <f t="shared" ref="K6:K26" si="0">I6+J6</f>
        <v>15187.500000000002</v>
      </c>
      <c r="L6" s="11">
        <f t="shared" ref="L6:L26" si="1">(I6+J6)*0.00333333333333333</f>
        <v>50.624999999999957</v>
      </c>
      <c r="M6" s="11">
        <v>0</v>
      </c>
      <c r="N6" s="11">
        <f t="shared" ref="N6:N26" si="2">I6+J6-M6</f>
        <v>15187.500000000002</v>
      </c>
    </row>
    <row r="7" spans="1:18" x14ac:dyDescent="0.25">
      <c r="A7" s="19">
        <v>45689</v>
      </c>
      <c r="B7" s="11">
        <f t="shared" ref="B7:B33" si="3">(B6*$A$2)+B6</f>
        <v>24257.006664034558</v>
      </c>
      <c r="C7" s="12">
        <f t="shared" ref="C7:C65" si="4">(B7-B6)/B6</f>
        <v>1.2499999999999992E-2</v>
      </c>
      <c r="D7" s="9">
        <f>AVERAGE(C5:C7)</f>
        <v>1.2500000000000032E-2</v>
      </c>
      <c r="E7" s="9">
        <v>0</v>
      </c>
      <c r="F7" s="11">
        <v>0</v>
      </c>
      <c r="G7" s="10">
        <f>IF(MONTH(A7)=1,N(H6)*$G$2,0)</f>
        <v>0</v>
      </c>
      <c r="H7" s="10">
        <f t="shared" ref="H7:H26" si="5">N(H6)+G7+F7</f>
        <v>15000</v>
      </c>
      <c r="I7" s="11">
        <f t="shared" ref="I7:I26" si="6">N(N6)+H7</f>
        <v>30187.5</v>
      </c>
      <c r="J7" s="11">
        <f>I7*C7</f>
        <v>377.34374999999977</v>
      </c>
      <c r="K7" s="11">
        <f t="shared" si="0"/>
        <v>30564.84375</v>
      </c>
      <c r="L7" s="11">
        <f t="shared" si="1"/>
        <v>101.8828124999999</v>
      </c>
      <c r="M7" s="11">
        <v>0</v>
      </c>
      <c r="N7" s="11">
        <f t="shared" si="2"/>
        <v>30564.84375</v>
      </c>
    </row>
    <row r="8" spans="1:18" x14ac:dyDescent="0.25">
      <c r="A8" s="19">
        <v>45717</v>
      </c>
      <c r="B8" s="11">
        <f t="shared" si="3"/>
        <v>24560.21924733499</v>
      </c>
      <c r="C8" s="12">
        <f t="shared" si="4"/>
        <v>1.2500000000000002E-2</v>
      </c>
      <c r="D8" s="9">
        <f>AVERAGE(C5:C8)</f>
        <v>1.2500000000000025E-2</v>
      </c>
      <c r="E8" s="9">
        <v>0</v>
      </c>
      <c r="F8" s="11">
        <v>0</v>
      </c>
      <c r="G8" s="10">
        <f>IF(MONTH(A8)=1,N(H7)*$G$2,0)</f>
        <v>0</v>
      </c>
      <c r="H8" s="10">
        <f t="shared" si="5"/>
        <v>15000</v>
      </c>
      <c r="I8" s="11">
        <f t="shared" si="6"/>
        <v>45564.84375</v>
      </c>
      <c r="J8" s="11">
        <f>I8*C8</f>
        <v>569.56054687500011</v>
      </c>
      <c r="K8" s="11">
        <f t="shared" si="0"/>
        <v>46134.404296875</v>
      </c>
      <c r="L8" s="11">
        <f t="shared" si="1"/>
        <v>153.78134765624986</v>
      </c>
      <c r="M8" s="11">
        <v>0</v>
      </c>
      <c r="N8" s="11">
        <f t="shared" si="2"/>
        <v>46134.404296875</v>
      </c>
    </row>
    <row r="9" spans="1:18" x14ac:dyDescent="0.25">
      <c r="A9" s="19">
        <v>45748</v>
      </c>
      <c r="B9" s="11">
        <f t="shared" si="3"/>
        <v>24867.221987926678</v>
      </c>
      <c r="C9" s="12">
        <f t="shared" si="4"/>
        <v>1.2500000000000028E-2</v>
      </c>
      <c r="D9" s="9">
        <f>AVERAGE(C5:C9)</f>
        <v>1.2500000000000025E-2</v>
      </c>
      <c r="E9" s="9">
        <v>0</v>
      </c>
      <c r="F9" s="11">
        <v>0</v>
      </c>
      <c r="G9" s="10">
        <f>IF(MONTH(A9)=1,N(H8)*$G$2,0)</f>
        <v>0</v>
      </c>
      <c r="H9" s="10">
        <f t="shared" si="5"/>
        <v>15000</v>
      </c>
      <c r="I9" s="11">
        <f t="shared" si="6"/>
        <v>61134.404296875</v>
      </c>
      <c r="J9" s="11">
        <f>I9*C9</f>
        <v>764.18005371093921</v>
      </c>
      <c r="K9" s="11">
        <f t="shared" si="0"/>
        <v>61898.584350585938</v>
      </c>
      <c r="L9" s="11">
        <f t="shared" si="1"/>
        <v>206.32861450195293</v>
      </c>
      <c r="M9" s="11">
        <v>0</v>
      </c>
      <c r="N9" s="11">
        <f t="shared" si="2"/>
        <v>61898.584350585938</v>
      </c>
    </row>
    <row r="10" spans="1:18" x14ac:dyDescent="0.25">
      <c r="A10" s="19">
        <v>45778</v>
      </c>
      <c r="B10" s="11">
        <f t="shared" si="3"/>
        <v>25178.062262775762</v>
      </c>
      <c r="C10" s="12">
        <f t="shared" si="4"/>
        <v>1.2500000000000037E-2</v>
      </c>
      <c r="D10" s="9">
        <f>AVERAGE(C5:C10)</f>
        <v>1.2500000000000027E-2</v>
      </c>
      <c r="E10" s="9">
        <v>0</v>
      </c>
      <c r="F10" s="11">
        <v>0</v>
      </c>
      <c r="G10" s="10">
        <f>IF(MONTH(A10)=1,N(H9)*$G$2,0)</f>
        <v>0</v>
      </c>
      <c r="H10" s="10">
        <f t="shared" si="5"/>
        <v>15000</v>
      </c>
      <c r="I10" s="11">
        <f t="shared" si="6"/>
        <v>76898.584350585938</v>
      </c>
      <c r="J10" s="11">
        <f>I10*C10</f>
        <v>961.23230438232713</v>
      </c>
      <c r="K10" s="11">
        <f t="shared" si="0"/>
        <v>77859.816654968265</v>
      </c>
      <c r="L10" s="11">
        <f t="shared" si="1"/>
        <v>259.53272218322729</v>
      </c>
      <c r="M10" s="11">
        <v>0</v>
      </c>
      <c r="N10" s="11">
        <f t="shared" si="2"/>
        <v>77859.816654968265</v>
      </c>
    </row>
    <row r="11" spans="1:18" x14ac:dyDescent="0.25">
      <c r="A11" s="19">
        <v>45809</v>
      </c>
      <c r="B11" s="11">
        <f t="shared" si="3"/>
        <v>25492.788041060459</v>
      </c>
      <c r="C11" s="12">
        <f t="shared" si="4"/>
        <v>1.2500000000000011E-2</v>
      </c>
      <c r="D11" s="9">
        <f>AVERAGE(C5:C11)</f>
        <v>1.2500000000000025E-2</v>
      </c>
      <c r="E11" s="9">
        <v>0</v>
      </c>
      <c r="F11" s="11">
        <v>0</v>
      </c>
      <c r="G11" s="10">
        <f>IF(MONTH(A11)=1,N(H10)*$G$2,0)</f>
        <v>0</v>
      </c>
      <c r="H11" s="10">
        <f t="shared" si="5"/>
        <v>15000</v>
      </c>
      <c r="I11" s="11">
        <f t="shared" si="6"/>
        <v>92859.816654968265</v>
      </c>
      <c r="J11" s="11">
        <f>I11*C11</f>
        <v>1160.7477081871043</v>
      </c>
      <c r="K11" s="11">
        <f t="shared" si="0"/>
        <v>94020.564363155368</v>
      </c>
      <c r="L11" s="11">
        <f t="shared" si="1"/>
        <v>313.40188121051762</v>
      </c>
      <c r="M11" s="11">
        <v>0</v>
      </c>
      <c r="N11" s="11">
        <f t="shared" si="2"/>
        <v>94020.564363155368</v>
      </c>
    </row>
    <row r="12" spans="1:18" x14ac:dyDescent="0.25">
      <c r="A12" s="19">
        <v>45839</v>
      </c>
      <c r="B12" s="11">
        <f t="shared" si="3"/>
        <v>25811.447891573716</v>
      </c>
      <c r="C12" s="12">
        <f t="shared" si="4"/>
        <v>1.2500000000000048E-2</v>
      </c>
      <c r="D12" s="9">
        <f>AVERAGE(C5:C12)</f>
        <v>1.2500000000000028E-2</v>
      </c>
      <c r="E12" s="9">
        <v>0</v>
      </c>
      <c r="F12" s="11">
        <v>0</v>
      </c>
      <c r="G12" s="10">
        <f>IF(MONTH(A12)=1,N(H11)*$G$2,0)</f>
        <v>0</v>
      </c>
      <c r="H12" s="10">
        <f t="shared" si="5"/>
        <v>15000</v>
      </c>
      <c r="I12" s="11">
        <f t="shared" si="6"/>
        <v>109020.56436315537</v>
      </c>
      <c r="J12" s="11">
        <f>I12*C12</f>
        <v>1362.7570545394474</v>
      </c>
      <c r="K12" s="11">
        <f t="shared" si="0"/>
        <v>110383.32141769481</v>
      </c>
      <c r="L12" s="11">
        <f t="shared" si="1"/>
        <v>367.94440472564901</v>
      </c>
      <c r="M12" s="11">
        <v>0</v>
      </c>
      <c r="N12" s="11">
        <f t="shared" si="2"/>
        <v>110383.32141769481</v>
      </c>
    </row>
    <row r="13" spans="1:18" x14ac:dyDescent="0.25">
      <c r="A13" s="19">
        <v>45870</v>
      </c>
      <c r="B13" s="11">
        <f t="shared" si="3"/>
        <v>26134.090990218388</v>
      </c>
      <c r="C13" s="12">
        <f t="shared" si="4"/>
        <v>1.2500000000000027E-2</v>
      </c>
      <c r="D13" s="9">
        <f>AVERAGE(C5:C13)</f>
        <v>1.2500000000000028E-2</v>
      </c>
      <c r="E13" s="9">
        <v>0</v>
      </c>
      <c r="F13" s="11">
        <v>0</v>
      </c>
      <c r="G13" s="10">
        <f>IF(MONTH(A13)=1,N(H12)*$G$2,0)</f>
        <v>0</v>
      </c>
      <c r="H13" s="10">
        <f t="shared" si="5"/>
        <v>15000</v>
      </c>
      <c r="I13" s="11">
        <f t="shared" si="6"/>
        <v>125383.32141769481</v>
      </c>
      <c r="J13" s="11">
        <f>I13*C13</f>
        <v>1567.2915177211885</v>
      </c>
      <c r="K13" s="11">
        <f t="shared" si="0"/>
        <v>126950.61293541599</v>
      </c>
      <c r="L13" s="11">
        <f t="shared" si="1"/>
        <v>423.16870978471957</v>
      </c>
      <c r="M13" s="11">
        <v>0</v>
      </c>
      <c r="N13" s="11">
        <f t="shared" si="2"/>
        <v>126950.61293541599</v>
      </c>
    </row>
    <row r="14" spans="1:18" x14ac:dyDescent="0.25">
      <c r="A14" s="19">
        <v>45901</v>
      </c>
      <c r="B14" s="11">
        <f t="shared" si="3"/>
        <v>26460.767127596118</v>
      </c>
      <c r="C14" s="12">
        <f t="shared" si="4"/>
        <v>1.2500000000000002E-2</v>
      </c>
      <c r="D14" s="9">
        <f>AVERAGE(C5:C14)</f>
        <v>1.2500000000000025E-2</v>
      </c>
      <c r="E14" s="9">
        <v>0</v>
      </c>
      <c r="F14" s="11">
        <v>0</v>
      </c>
      <c r="G14" s="10">
        <f>IF(MONTH(A14)=1,N(H13)*$G$2,0)</f>
        <v>0</v>
      </c>
      <c r="H14" s="10">
        <f t="shared" si="5"/>
        <v>15000</v>
      </c>
      <c r="I14" s="11">
        <f t="shared" si="6"/>
        <v>141950.61293541599</v>
      </c>
      <c r="J14" s="11">
        <f>I14*C14</f>
        <v>1774.3826616927004</v>
      </c>
      <c r="K14" s="11">
        <f t="shared" si="0"/>
        <v>143724.9955971087</v>
      </c>
      <c r="L14" s="11">
        <f t="shared" si="1"/>
        <v>479.08331865702854</v>
      </c>
      <c r="M14" s="11">
        <v>0</v>
      </c>
      <c r="N14" s="11">
        <f t="shared" si="2"/>
        <v>143724.9955971087</v>
      </c>
    </row>
    <row r="15" spans="1:18" x14ac:dyDescent="0.25">
      <c r="A15" s="19">
        <v>45931</v>
      </c>
      <c r="B15" s="11">
        <f t="shared" si="3"/>
        <v>26791.526716691071</v>
      </c>
      <c r="C15" s="12">
        <f t="shared" si="4"/>
        <v>1.2500000000000034E-2</v>
      </c>
      <c r="D15" s="9">
        <f>AVERAGE(C5:C15)</f>
        <v>1.2500000000000027E-2</v>
      </c>
      <c r="E15" s="9">
        <v>0</v>
      </c>
      <c r="F15" s="11">
        <v>0</v>
      </c>
      <c r="G15" s="10">
        <f>IF(MONTH(A15)=1,N(H14)*$G$2,0)</f>
        <v>0</v>
      </c>
      <c r="H15" s="10">
        <f t="shared" si="5"/>
        <v>15000</v>
      </c>
      <c r="I15" s="11">
        <f t="shared" si="6"/>
        <v>158724.9955971087</v>
      </c>
      <c r="J15" s="11">
        <f>I15*C15</f>
        <v>1984.0624449638642</v>
      </c>
      <c r="K15" s="11">
        <f t="shared" si="0"/>
        <v>160709.05804207257</v>
      </c>
      <c r="L15" s="11">
        <f t="shared" si="1"/>
        <v>535.69686014024137</v>
      </c>
      <c r="M15" s="11">
        <v>0</v>
      </c>
      <c r="N15" s="11">
        <f t="shared" si="2"/>
        <v>160709.05804207257</v>
      </c>
    </row>
    <row r="16" spans="1:18" x14ac:dyDescent="0.25">
      <c r="A16" s="19">
        <v>45962</v>
      </c>
      <c r="B16" s="11">
        <f t="shared" si="3"/>
        <v>27126.42080064971</v>
      </c>
      <c r="C16" s="12">
        <f t="shared" si="4"/>
        <v>1.2500000000000037E-2</v>
      </c>
      <c r="D16" s="9">
        <f>AVERAGE(C5:C16)</f>
        <v>1.2500000000000027E-2</v>
      </c>
      <c r="E16" s="9">
        <v>0</v>
      </c>
      <c r="F16" s="11">
        <v>0</v>
      </c>
      <c r="G16" s="10">
        <f>IF(MONTH(A16)=1,N(H15)*$G$2,0)</f>
        <v>0</v>
      </c>
      <c r="H16" s="10">
        <f t="shared" si="5"/>
        <v>15000</v>
      </c>
      <c r="I16" s="11">
        <f t="shared" si="6"/>
        <v>175709.05804207257</v>
      </c>
      <c r="J16" s="11">
        <f>I16*C16</f>
        <v>2196.3632255259135</v>
      </c>
      <c r="K16" s="11">
        <f t="shared" si="0"/>
        <v>177905.42126759849</v>
      </c>
      <c r="L16" s="11">
        <f t="shared" si="1"/>
        <v>593.0180708919944</v>
      </c>
      <c r="M16" s="11">
        <v>0</v>
      </c>
      <c r="N16" s="11">
        <f t="shared" si="2"/>
        <v>177905.42126759849</v>
      </c>
    </row>
    <row r="17" spans="1:14" x14ac:dyDescent="0.25">
      <c r="A17" s="19">
        <v>45992</v>
      </c>
      <c r="B17" s="11">
        <f t="shared" si="3"/>
        <v>27465.501060657833</v>
      </c>
      <c r="C17" s="12">
        <f t="shared" si="4"/>
        <v>1.2500000000000039E-2</v>
      </c>
      <c r="D17" s="9">
        <f t="shared" ref="D17:D43" si="7">AVERAGE(C6:C17)</f>
        <v>1.2500000000000027E-2</v>
      </c>
      <c r="E17" s="9">
        <f t="shared" ref="E17:E65" si="8">IF(MONTH(A17)=12,SUM(C6:C17),0)</f>
        <v>0.15000000000000033</v>
      </c>
      <c r="F17" s="11">
        <v>0</v>
      </c>
      <c r="G17" s="10">
        <f>IF(MONTH(A17)=1,N(H16)*$G$2,0)</f>
        <v>0</v>
      </c>
      <c r="H17" s="10">
        <f t="shared" si="5"/>
        <v>15000</v>
      </c>
      <c r="I17" s="11">
        <f t="shared" si="6"/>
        <v>192905.42126759849</v>
      </c>
      <c r="J17" s="11">
        <f>I17*C17</f>
        <v>2411.3177658449886</v>
      </c>
      <c r="K17" s="11">
        <f t="shared" si="0"/>
        <v>195316.73903344347</v>
      </c>
      <c r="L17" s="11">
        <f t="shared" si="1"/>
        <v>651.05579677814433</v>
      </c>
      <c r="M17" s="11">
        <v>0</v>
      </c>
      <c r="N17" s="11">
        <f t="shared" si="2"/>
        <v>195316.73903344347</v>
      </c>
    </row>
    <row r="18" spans="1:14" x14ac:dyDescent="0.25">
      <c r="A18" s="19">
        <v>46023</v>
      </c>
      <c r="B18" s="11">
        <f t="shared" si="3"/>
        <v>27808.819823916056</v>
      </c>
      <c r="C18" s="12">
        <f t="shared" si="4"/>
        <v>1.2500000000000004E-2</v>
      </c>
      <c r="D18" s="9">
        <f t="shared" si="7"/>
        <v>1.2500000000000023E-2</v>
      </c>
      <c r="E18" s="9">
        <f t="shared" si="8"/>
        <v>0</v>
      </c>
      <c r="F18" s="11">
        <v>0</v>
      </c>
      <c r="G18" s="10">
        <f>IF(MONTH(A18)=1,N(H17)*$G$2,0)</f>
        <v>0</v>
      </c>
      <c r="H18" s="10">
        <f t="shared" si="5"/>
        <v>15000</v>
      </c>
      <c r="I18" s="11">
        <f t="shared" si="6"/>
        <v>210316.73903344347</v>
      </c>
      <c r="J18" s="11">
        <f>I18*C18</f>
        <v>2628.9592379180444</v>
      </c>
      <c r="K18" s="11">
        <f t="shared" si="0"/>
        <v>212945.69827136153</v>
      </c>
      <c r="L18" s="11">
        <f t="shared" si="1"/>
        <v>709.81899423787104</v>
      </c>
      <c r="M18" s="11">
        <v>0</v>
      </c>
      <c r="N18" s="11">
        <f t="shared" si="2"/>
        <v>212945.69827136153</v>
      </c>
    </row>
    <row r="19" spans="1:14" x14ac:dyDescent="0.25">
      <c r="A19" s="19">
        <v>46054</v>
      </c>
      <c r="B19" s="11">
        <f t="shared" si="3"/>
        <v>28156.430071715007</v>
      </c>
      <c r="C19" s="12">
        <f t="shared" si="4"/>
        <v>1.2500000000000032E-2</v>
      </c>
      <c r="D19" s="9">
        <f t="shared" si="7"/>
        <v>1.2500000000000027E-2</v>
      </c>
      <c r="E19" s="9">
        <f t="shared" si="8"/>
        <v>0</v>
      </c>
      <c r="F19" s="11">
        <v>0</v>
      </c>
      <c r="G19" s="10">
        <f>IF(MONTH(A19)=1,N(H18)*$G$2,0)</f>
        <v>0</v>
      </c>
      <c r="H19" s="10">
        <f t="shared" si="5"/>
        <v>15000</v>
      </c>
      <c r="I19" s="11">
        <f t="shared" si="6"/>
        <v>227945.69827136153</v>
      </c>
      <c r="J19" s="11">
        <f>I19*C19</f>
        <v>2849.3212283920266</v>
      </c>
      <c r="K19" s="11">
        <f t="shared" si="0"/>
        <v>230795.01949975354</v>
      </c>
      <c r="L19" s="11">
        <f t="shared" si="1"/>
        <v>769.31673166584437</v>
      </c>
      <c r="M19" s="11">
        <v>0</v>
      </c>
      <c r="N19" s="11">
        <f t="shared" si="2"/>
        <v>230795.01949975354</v>
      </c>
    </row>
    <row r="20" spans="1:14" x14ac:dyDescent="0.25">
      <c r="A20" s="19">
        <v>46082</v>
      </c>
      <c r="B20" s="11">
        <f t="shared" si="3"/>
        <v>28508.385447611443</v>
      </c>
      <c r="C20" s="12">
        <f t="shared" si="4"/>
        <v>1.2499999999999933E-2</v>
      </c>
      <c r="D20" s="9">
        <f t="shared" si="7"/>
        <v>1.250000000000002E-2</v>
      </c>
      <c r="E20" s="9">
        <f t="shared" si="8"/>
        <v>0</v>
      </c>
      <c r="F20" s="11">
        <v>0</v>
      </c>
      <c r="G20" s="10">
        <f>IF(MONTH(A20)=1,N(H19)*$G$2,0)</f>
        <v>0</v>
      </c>
      <c r="H20" s="10">
        <f t="shared" si="5"/>
        <v>15000</v>
      </c>
      <c r="I20" s="11">
        <f t="shared" si="6"/>
        <v>245795.01949975354</v>
      </c>
      <c r="J20" s="11">
        <f>I20*C20</f>
        <v>3072.4377437469029</v>
      </c>
      <c r="K20" s="11">
        <f t="shared" si="0"/>
        <v>248867.45724350045</v>
      </c>
      <c r="L20" s="11">
        <f t="shared" si="1"/>
        <v>829.55819081166737</v>
      </c>
      <c r="M20" s="11">
        <v>0</v>
      </c>
      <c r="N20" s="11">
        <f t="shared" si="2"/>
        <v>248867.45724350045</v>
      </c>
    </row>
    <row r="21" spans="1:14" x14ac:dyDescent="0.25">
      <c r="A21" s="19">
        <v>46113</v>
      </c>
      <c r="B21" s="11">
        <f t="shared" si="3"/>
        <v>28864.740265706587</v>
      </c>
      <c r="C21" s="12">
        <f t="shared" si="4"/>
        <v>1.2500000000000028E-2</v>
      </c>
      <c r="D21" s="9">
        <f t="shared" si="7"/>
        <v>1.250000000000002E-2</v>
      </c>
      <c r="E21" s="9">
        <f t="shared" si="8"/>
        <v>0</v>
      </c>
      <c r="F21" s="11">
        <v>0</v>
      </c>
      <c r="G21" s="10">
        <f>IF(MONTH(A21)=1,N(H20)*$G$2,0)</f>
        <v>0</v>
      </c>
      <c r="H21" s="10">
        <f t="shared" si="5"/>
        <v>15000</v>
      </c>
      <c r="I21" s="11">
        <f t="shared" si="6"/>
        <v>263867.45724350045</v>
      </c>
      <c r="J21" s="11">
        <f>I21*C21</f>
        <v>3298.3432155437631</v>
      </c>
      <c r="K21" s="11">
        <f t="shared" si="0"/>
        <v>267165.80045904423</v>
      </c>
      <c r="L21" s="11">
        <f t="shared" si="1"/>
        <v>890.55266819681322</v>
      </c>
      <c r="M21" s="11">
        <v>0</v>
      </c>
      <c r="N21" s="11">
        <f t="shared" si="2"/>
        <v>267165.80045904423</v>
      </c>
    </row>
    <row r="22" spans="1:14" x14ac:dyDescent="0.25">
      <c r="A22" s="19">
        <v>46143</v>
      </c>
      <c r="B22" s="11">
        <f t="shared" si="3"/>
        <v>29225.549519027918</v>
      </c>
      <c r="C22" s="12">
        <f t="shared" si="4"/>
        <v>1.2499999999999961E-2</v>
      </c>
      <c r="D22" s="9">
        <f t="shared" si="7"/>
        <v>1.2500000000000013E-2</v>
      </c>
      <c r="E22" s="9">
        <f t="shared" si="8"/>
        <v>0</v>
      </c>
      <c r="F22" s="11">
        <v>0</v>
      </c>
      <c r="G22" s="10">
        <f>IF(MONTH(A22)=1,N(H21)*$G$2,0)</f>
        <v>0</v>
      </c>
      <c r="H22" s="10">
        <f t="shared" si="5"/>
        <v>15000</v>
      </c>
      <c r="I22" s="11">
        <f t="shared" si="6"/>
        <v>282165.80045904423</v>
      </c>
      <c r="J22" s="11">
        <f>I22*C22</f>
        <v>3527.0725057380419</v>
      </c>
      <c r="K22" s="11">
        <f t="shared" si="0"/>
        <v>285692.87296478229</v>
      </c>
      <c r="L22" s="11">
        <f t="shared" si="1"/>
        <v>952.3095765492734</v>
      </c>
      <c r="M22" s="11">
        <v>0</v>
      </c>
      <c r="N22" s="11">
        <f t="shared" si="2"/>
        <v>285692.87296478229</v>
      </c>
    </row>
    <row r="23" spans="1:14" x14ac:dyDescent="0.25">
      <c r="A23" s="19">
        <v>46174</v>
      </c>
      <c r="B23" s="11">
        <f t="shared" si="3"/>
        <v>29590.868888015768</v>
      </c>
      <c r="C23" s="12">
        <f t="shared" si="4"/>
        <v>1.2500000000000032E-2</v>
      </c>
      <c r="D23" s="9">
        <f t="shared" si="7"/>
        <v>1.2500000000000016E-2</v>
      </c>
      <c r="E23" s="9">
        <f t="shared" si="8"/>
        <v>0</v>
      </c>
      <c r="F23" s="11">
        <v>0</v>
      </c>
      <c r="G23" s="10">
        <f>IF(MONTH(A23)=1,N(H22)*$G$2,0)</f>
        <v>0</v>
      </c>
      <c r="H23" s="10">
        <f t="shared" si="5"/>
        <v>15000</v>
      </c>
      <c r="I23" s="11">
        <f t="shared" si="6"/>
        <v>300692.87296478229</v>
      </c>
      <c r="J23" s="11">
        <f>I23*C23</f>
        <v>3758.6609120597882</v>
      </c>
      <c r="K23" s="11">
        <f t="shared" si="0"/>
        <v>304451.53387684206</v>
      </c>
      <c r="L23" s="11">
        <f t="shared" si="1"/>
        <v>1014.8384462561393</v>
      </c>
      <c r="M23" s="11">
        <v>0</v>
      </c>
      <c r="N23" s="11">
        <f t="shared" si="2"/>
        <v>304451.53387684206</v>
      </c>
    </row>
    <row r="24" spans="1:14" x14ac:dyDescent="0.25">
      <c r="A24" s="19">
        <v>46204</v>
      </c>
      <c r="B24" s="11">
        <f t="shared" si="3"/>
        <v>29960.754749115964</v>
      </c>
      <c r="C24" s="12">
        <f t="shared" si="4"/>
        <v>1.2499999999999964E-2</v>
      </c>
      <c r="D24" s="9">
        <f t="shared" si="7"/>
        <v>1.2500000000000009E-2</v>
      </c>
      <c r="E24" s="9">
        <f t="shared" si="8"/>
        <v>0</v>
      </c>
      <c r="F24" s="11">
        <v>0</v>
      </c>
      <c r="G24" s="10">
        <f>IF(MONTH(A24)=1,N(H23)*$G$2,0)</f>
        <v>0</v>
      </c>
      <c r="H24" s="10">
        <f t="shared" si="5"/>
        <v>15000</v>
      </c>
      <c r="I24" s="11">
        <f t="shared" si="6"/>
        <v>319451.53387684206</v>
      </c>
      <c r="J24" s="11">
        <f>I24*C24</f>
        <v>3993.1441734605141</v>
      </c>
      <c r="K24" s="11">
        <f t="shared" si="0"/>
        <v>323444.67805030255</v>
      </c>
      <c r="L24" s="11">
        <f t="shared" si="1"/>
        <v>1078.1489268343407</v>
      </c>
      <c r="M24" s="11">
        <v>0</v>
      </c>
      <c r="N24" s="11">
        <f t="shared" si="2"/>
        <v>323444.67805030255</v>
      </c>
    </row>
    <row r="25" spans="1:14" x14ac:dyDescent="0.25">
      <c r="A25" s="19">
        <v>46235</v>
      </c>
      <c r="B25" s="11">
        <f t="shared" si="3"/>
        <v>30335.264183479914</v>
      </c>
      <c r="C25" s="12">
        <f t="shared" si="4"/>
        <v>1.2500000000000025E-2</v>
      </c>
      <c r="D25" s="9">
        <f t="shared" si="7"/>
        <v>1.2500000000000006E-2</v>
      </c>
      <c r="E25" s="9">
        <f t="shared" si="8"/>
        <v>0</v>
      </c>
      <c r="F25" s="11">
        <v>0</v>
      </c>
      <c r="G25" s="10">
        <f>IF(MONTH(A25)=1,N(H24)*$G$2,0)</f>
        <v>0</v>
      </c>
      <c r="H25" s="10">
        <f t="shared" si="5"/>
        <v>15000</v>
      </c>
      <c r="I25" s="11">
        <f t="shared" si="6"/>
        <v>338444.67805030255</v>
      </c>
      <c r="J25" s="11">
        <f>I25*C25</f>
        <v>4230.5584756287899</v>
      </c>
      <c r="K25" s="11">
        <f t="shared" si="0"/>
        <v>342675.23652593134</v>
      </c>
      <c r="L25" s="11">
        <f t="shared" si="1"/>
        <v>1142.2507884197701</v>
      </c>
      <c r="M25" s="11">
        <v>0</v>
      </c>
      <c r="N25" s="11">
        <f t="shared" si="2"/>
        <v>342675.23652593134</v>
      </c>
    </row>
    <row r="26" spans="1:14" x14ac:dyDescent="0.25">
      <c r="A26" s="19">
        <v>46266</v>
      </c>
      <c r="B26" s="11">
        <f t="shared" si="3"/>
        <v>30714.454985773413</v>
      </c>
      <c r="C26" s="12">
        <f t="shared" si="4"/>
        <v>1.2499999999999989E-2</v>
      </c>
      <c r="D26" s="9">
        <f t="shared" si="7"/>
        <v>1.2500000000000004E-2</v>
      </c>
      <c r="E26" s="9">
        <f t="shared" si="8"/>
        <v>0</v>
      </c>
      <c r="F26" s="11">
        <v>0</v>
      </c>
      <c r="G26" s="10">
        <f>IF(MONTH(A26)=1,N(H25)*$G$2,0)</f>
        <v>0</v>
      </c>
      <c r="H26" s="10">
        <f t="shared" si="5"/>
        <v>15000</v>
      </c>
      <c r="I26" s="11">
        <f t="shared" si="6"/>
        <v>357675.23652593134</v>
      </c>
      <c r="J26" s="11">
        <f>I26*C26</f>
        <v>4470.9404565741379</v>
      </c>
      <c r="K26" s="11">
        <f t="shared" si="0"/>
        <v>362146.17698250548</v>
      </c>
      <c r="L26" s="11">
        <f t="shared" si="1"/>
        <v>1207.1539232750172</v>
      </c>
      <c r="M26" s="11">
        <v>0</v>
      </c>
      <c r="N26" s="11">
        <f t="shared" si="2"/>
        <v>362146.17698250548</v>
      </c>
    </row>
    <row r="27" spans="1:14" x14ac:dyDescent="0.25">
      <c r="A27" s="19">
        <v>46296</v>
      </c>
      <c r="B27" s="11">
        <f t="shared" si="3"/>
        <v>31098.385673095581</v>
      </c>
      <c r="C27" s="12">
        <f t="shared" si="4"/>
        <v>1.2500000000000028E-2</v>
      </c>
      <c r="D27" s="9">
        <f t="shared" si="7"/>
        <v>1.2500000000000006E-2</v>
      </c>
      <c r="E27" s="9">
        <f t="shared" si="8"/>
        <v>0</v>
      </c>
      <c r="F27" s="11">
        <v>0</v>
      </c>
      <c r="G27" s="10">
        <f>IF(MONTH(A27)=1,N(H26)*$G$2,0)</f>
        <v>0</v>
      </c>
      <c r="H27" s="10">
        <f t="shared" ref="H27:H90" si="9">N(H26)+G27+F27</f>
        <v>15000</v>
      </c>
      <c r="I27" s="11">
        <f t="shared" ref="I27:I90" si="10">N(N26)+H27</f>
        <v>377146.17698250548</v>
      </c>
      <c r="J27" s="11">
        <f>I27*C27</f>
        <v>4714.3272122813296</v>
      </c>
      <c r="K27" s="11">
        <f t="shared" ref="K27:K90" si="11">I27+J27</f>
        <v>381860.50419478683</v>
      </c>
      <c r="L27" s="11">
        <f t="shared" ref="L27:L90" si="12">(I27+J27)*0.00333333333333333</f>
        <v>1272.8683473159549</v>
      </c>
      <c r="M27" s="11">
        <v>0</v>
      </c>
      <c r="N27" s="11">
        <f t="shared" ref="N27:N90" si="13">I27+J27-M27</f>
        <v>381860.50419478683</v>
      </c>
    </row>
    <row r="28" spans="1:14" x14ac:dyDescent="0.25">
      <c r="A28" s="19">
        <v>46327</v>
      </c>
      <c r="B28" s="11">
        <f t="shared" si="3"/>
        <v>31487.115494009275</v>
      </c>
      <c r="C28" s="12">
        <f t="shared" si="4"/>
        <v>1.2499999999999956E-2</v>
      </c>
      <c r="D28" s="9">
        <f t="shared" si="7"/>
        <v>1.2499999999999999E-2</v>
      </c>
      <c r="E28" s="9">
        <f t="shared" si="8"/>
        <v>0</v>
      </c>
      <c r="F28" s="11">
        <v>0</v>
      </c>
      <c r="G28" s="10">
        <f>IF(MONTH(A28)=1,N(H27)*$G$2,0)</f>
        <v>0</v>
      </c>
      <c r="H28" s="10">
        <f t="shared" si="9"/>
        <v>15000</v>
      </c>
      <c r="I28" s="11">
        <f t="shared" si="10"/>
        <v>396860.50419478683</v>
      </c>
      <c r="J28" s="11">
        <f>I28*C28</f>
        <v>4960.7563024348174</v>
      </c>
      <c r="K28" s="11">
        <f t="shared" si="11"/>
        <v>401821.26049722166</v>
      </c>
      <c r="L28" s="11">
        <f t="shared" si="12"/>
        <v>1339.4042016574042</v>
      </c>
      <c r="M28" s="11">
        <v>0</v>
      </c>
      <c r="N28" s="11">
        <f t="shared" si="13"/>
        <v>401821.26049722166</v>
      </c>
    </row>
    <row r="29" spans="1:14" x14ac:dyDescent="0.25">
      <c r="A29" s="19">
        <v>46357</v>
      </c>
      <c r="B29" s="11">
        <f t="shared" si="3"/>
        <v>31880.704437684391</v>
      </c>
      <c r="C29" s="12">
        <f t="shared" si="4"/>
        <v>1.2500000000000027E-2</v>
      </c>
      <c r="D29" s="9">
        <f t="shared" si="7"/>
        <v>1.2499999999999999E-2</v>
      </c>
      <c r="E29" s="9">
        <f t="shared" si="8"/>
        <v>0.15</v>
      </c>
      <c r="F29" s="11">
        <v>0</v>
      </c>
      <c r="G29" s="10">
        <f>IF(MONTH(A29)=1,N(H28)*$G$2,0)</f>
        <v>0</v>
      </c>
      <c r="H29" s="10">
        <f t="shared" si="9"/>
        <v>15000</v>
      </c>
      <c r="I29" s="11">
        <f t="shared" si="10"/>
        <v>416821.26049722166</v>
      </c>
      <c r="J29" s="11">
        <f>I29*C29</f>
        <v>5210.2657562152817</v>
      </c>
      <c r="K29" s="11">
        <f t="shared" si="11"/>
        <v>422031.52625343692</v>
      </c>
      <c r="L29" s="11">
        <f t="shared" si="12"/>
        <v>1406.7717541781217</v>
      </c>
      <c r="M29" s="11">
        <v>0</v>
      </c>
      <c r="N29" s="11">
        <f t="shared" si="13"/>
        <v>422031.52625343692</v>
      </c>
    </row>
    <row r="30" spans="1:14" x14ac:dyDescent="0.25">
      <c r="A30" s="19">
        <v>46388</v>
      </c>
      <c r="B30" s="11">
        <f t="shared" si="3"/>
        <v>32279.213243155446</v>
      </c>
      <c r="C30" s="12">
        <f t="shared" si="4"/>
        <v>1.2499999999999975E-2</v>
      </c>
      <c r="D30" s="9">
        <f t="shared" si="7"/>
        <v>1.2499999999999997E-2</v>
      </c>
      <c r="E30" s="9">
        <f t="shared" si="8"/>
        <v>0</v>
      </c>
      <c r="F30" s="11">
        <v>0</v>
      </c>
      <c r="G30" s="10">
        <f>IF(MONTH(A30)=1,N(H29)*$G$2,0)</f>
        <v>0</v>
      </c>
      <c r="H30" s="10">
        <f t="shared" si="9"/>
        <v>15000</v>
      </c>
      <c r="I30" s="11">
        <f t="shared" si="10"/>
        <v>437031.52625343692</v>
      </c>
      <c r="J30" s="11">
        <f>I30*C30</f>
        <v>5462.8940781679503</v>
      </c>
      <c r="K30" s="11">
        <f t="shared" si="11"/>
        <v>442494.4203316049</v>
      </c>
      <c r="L30" s="11">
        <f t="shared" si="12"/>
        <v>1474.9814011053481</v>
      </c>
      <c r="M30" s="11">
        <v>0</v>
      </c>
      <c r="N30" s="11">
        <f t="shared" si="13"/>
        <v>442494.4203316049</v>
      </c>
    </row>
    <row r="31" spans="1:14" x14ac:dyDescent="0.25">
      <c r="A31" s="19">
        <v>46419</v>
      </c>
      <c r="B31" s="11">
        <f t="shared" si="3"/>
        <v>32682.703408694888</v>
      </c>
      <c r="C31" s="12">
        <f t="shared" si="4"/>
        <v>1.2499999999999978E-2</v>
      </c>
      <c r="D31" s="9">
        <f t="shared" si="7"/>
        <v>1.249999999999999E-2</v>
      </c>
      <c r="E31" s="9">
        <f t="shared" si="8"/>
        <v>0</v>
      </c>
      <c r="F31" s="11">
        <v>0</v>
      </c>
      <c r="G31" s="10">
        <f>IF(MONTH(A31)=1,N(H30)*$G$2,0)</f>
        <v>0</v>
      </c>
      <c r="H31" s="10">
        <f t="shared" si="9"/>
        <v>15000</v>
      </c>
      <c r="I31" s="11">
        <f t="shared" si="10"/>
        <v>457494.4203316049</v>
      </c>
      <c r="J31" s="11">
        <f>I31*C31</f>
        <v>5718.6802541450515</v>
      </c>
      <c r="K31" s="11">
        <f t="shared" si="11"/>
        <v>463213.10058574995</v>
      </c>
      <c r="L31" s="11">
        <f t="shared" si="12"/>
        <v>1544.0436686191649</v>
      </c>
      <c r="M31" s="11">
        <v>0</v>
      </c>
      <c r="N31" s="11">
        <f t="shared" si="13"/>
        <v>463213.10058574995</v>
      </c>
    </row>
    <row r="32" spans="1:14" x14ac:dyDescent="0.25">
      <c r="A32" s="19">
        <v>46447</v>
      </c>
      <c r="B32" s="11">
        <f t="shared" si="3"/>
        <v>33091.237201303571</v>
      </c>
      <c r="C32" s="12">
        <f t="shared" si="4"/>
        <v>1.2499999999999909E-2</v>
      </c>
      <c r="D32" s="9">
        <f t="shared" si="7"/>
        <v>1.2499999999999985E-2</v>
      </c>
      <c r="E32" s="9">
        <f t="shared" si="8"/>
        <v>0</v>
      </c>
      <c r="F32" s="11">
        <v>0</v>
      </c>
      <c r="G32" s="10">
        <f>IF(MONTH(A32)=1,N(H31)*$G$2,0)</f>
        <v>0</v>
      </c>
      <c r="H32" s="10">
        <f t="shared" si="9"/>
        <v>15000</v>
      </c>
      <c r="I32" s="11">
        <f t="shared" si="10"/>
        <v>478213.10058574995</v>
      </c>
      <c r="J32" s="11">
        <f>I32*C32</f>
        <v>5977.6637573218304</v>
      </c>
      <c r="K32" s="11">
        <f t="shared" si="11"/>
        <v>484190.76434307179</v>
      </c>
      <c r="L32" s="11">
        <f t="shared" si="12"/>
        <v>1613.9692144769044</v>
      </c>
      <c r="M32" s="11">
        <v>0</v>
      </c>
      <c r="N32" s="11">
        <f t="shared" si="13"/>
        <v>484190.76434307179</v>
      </c>
    </row>
    <row r="33" spans="1:14" x14ac:dyDescent="0.25">
      <c r="A33" s="19">
        <v>46478</v>
      </c>
      <c r="B33" s="11">
        <f t="shared" si="3"/>
        <v>33504.877666319866</v>
      </c>
      <c r="C33" s="12">
        <f t="shared" si="4"/>
        <v>1.2500000000000008E-2</v>
      </c>
      <c r="D33" s="9">
        <f t="shared" si="7"/>
        <v>1.2499999999999989E-2</v>
      </c>
      <c r="E33" s="9">
        <f t="shared" si="8"/>
        <v>0</v>
      </c>
      <c r="F33" s="11">
        <v>0</v>
      </c>
      <c r="G33" s="10">
        <f>IF(MONTH(A33)=1,N(H32)*$G$2,0)</f>
        <v>0</v>
      </c>
      <c r="H33" s="10">
        <f t="shared" si="9"/>
        <v>15000</v>
      </c>
      <c r="I33" s="11">
        <f t="shared" si="10"/>
        <v>499190.76434307179</v>
      </c>
      <c r="J33" s="11">
        <f>I33*C33</f>
        <v>6239.884554288401</v>
      </c>
      <c r="K33" s="11">
        <f t="shared" si="11"/>
        <v>505430.6488973602</v>
      </c>
      <c r="L33" s="11">
        <f t="shared" si="12"/>
        <v>1684.7688296578656</v>
      </c>
      <c r="M33" s="11">
        <v>0</v>
      </c>
      <c r="N33" s="11">
        <f t="shared" si="13"/>
        <v>505430.6488973602</v>
      </c>
    </row>
    <row r="34" spans="1:14" x14ac:dyDescent="0.25">
      <c r="A34" s="19">
        <v>46508</v>
      </c>
      <c r="B34" s="11">
        <f t="shared" ref="B34:B65" si="14">(B33*$A$2)+B33</f>
        <v>33923.688637148865</v>
      </c>
      <c r="C34" s="12">
        <f t="shared" si="4"/>
        <v>1.2500000000000032E-2</v>
      </c>
      <c r="D34" s="9">
        <f t="shared" si="7"/>
        <v>1.2499999999999995E-2</v>
      </c>
      <c r="E34" s="9">
        <f t="shared" si="8"/>
        <v>0</v>
      </c>
      <c r="F34" s="11">
        <v>0</v>
      </c>
      <c r="G34" s="10">
        <f>IF(MONTH(A34)=1,N(H33)*$G$2,0)</f>
        <v>0</v>
      </c>
      <c r="H34" s="10">
        <f t="shared" si="9"/>
        <v>15000</v>
      </c>
      <c r="I34" s="11">
        <f t="shared" si="10"/>
        <v>520430.6488973602</v>
      </c>
      <c r="J34" s="11">
        <f>I34*C34</f>
        <v>6505.3831112170192</v>
      </c>
      <c r="K34" s="11">
        <f t="shared" si="11"/>
        <v>526936.03200857725</v>
      </c>
      <c r="L34" s="11">
        <f t="shared" si="12"/>
        <v>1756.4534400285891</v>
      </c>
      <c r="M34" s="11">
        <v>0</v>
      </c>
      <c r="N34" s="11">
        <f t="shared" si="13"/>
        <v>526936.03200857725</v>
      </c>
    </row>
    <row r="35" spans="1:14" x14ac:dyDescent="0.25">
      <c r="A35" s="19">
        <v>46539</v>
      </c>
      <c r="B35" s="11">
        <f t="shared" si="14"/>
        <v>34347.734745113223</v>
      </c>
      <c r="C35" s="12">
        <f t="shared" si="4"/>
        <v>1.2499999999999898E-2</v>
      </c>
      <c r="D35" s="9">
        <f t="shared" si="7"/>
        <v>1.2499999999999983E-2</v>
      </c>
      <c r="E35" s="9">
        <f t="shared" si="8"/>
        <v>0</v>
      </c>
      <c r="F35" s="11">
        <v>0</v>
      </c>
      <c r="G35" s="10">
        <f>IF(MONTH(A35)=1,N(H34)*$G$2,0)</f>
        <v>0</v>
      </c>
      <c r="H35" s="10">
        <f t="shared" si="9"/>
        <v>15000</v>
      </c>
      <c r="I35" s="11">
        <f t="shared" si="10"/>
        <v>541936.03200857725</v>
      </c>
      <c r="J35" s="11">
        <f>I35*C35</f>
        <v>6774.2004001071609</v>
      </c>
      <c r="K35" s="11">
        <f t="shared" si="11"/>
        <v>548710.23240868445</v>
      </c>
      <c r="L35" s="11">
        <f t="shared" si="12"/>
        <v>1829.0341080289463</v>
      </c>
      <c r="M35" s="11">
        <v>0</v>
      </c>
      <c r="N35" s="11">
        <f t="shared" si="13"/>
        <v>548710.23240868445</v>
      </c>
    </row>
    <row r="36" spans="1:14" x14ac:dyDescent="0.25">
      <c r="A36" s="19">
        <v>46569</v>
      </c>
      <c r="B36" s="11">
        <f t="shared" si="14"/>
        <v>34777.08142942714</v>
      </c>
      <c r="C36" s="12">
        <f t="shared" si="4"/>
        <v>1.2500000000000068E-2</v>
      </c>
      <c r="D36" s="9">
        <f t="shared" si="7"/>
        <v>1.2499999999999992E-2</v>
      </c>
      <c r="E36" s="9">
        <f t="shared" si="8"/>
        <v>0</v>
      </c>
      <c r="F36" s="11">
        <v>0</v>
      </c>
      <c r="G36" s="10">
        <f>IF(MONTH(A36)=1,N(H35)*$G$2,0)</f>
        <v>0</v>
      </c>
      <c r="H36" s="10">
        <f t="shared" si="9"/>
        <v>15000</v>
      </c>
      <c r="I36" s="11">
        <f t="shared" si="10"/>
        <v>563710.23240868445</v>
      </c>
      <c r="J36" s="11">
        <f>I36*C36</f>
        <v>7046.3779051085939</v>
      </c>
      <c r="K36" s="11">
        <f t="shared" si="11"/>
        <v>570756.61031379306</v>
      </c>
      <c r="L36" s="11">
        <f t="shared" si="12"/>
        <v>1902.5220343793083</v>
      </c>
      <c r="M36" s="11">
        <v>0</v>
      </c>
      <c r="N36" s="11">
        <f t="shared" si="13"/>
        <v>570756.61031379306</v>
      </c>
    </row>
    <row r="37" spans="1:14" x14ac:dyDescent="0.25">
      <c r="A37" s="19">
        <v>46600</v>
      </c>
      <c r="B37" s="11">
        <f t="shared" si="14"/>
        <v>35211.794947294977</v>
      </c>
      <c r="C37" s="12">
        <f t="shared" si="4"/>
        <v>1.2499999999999916E-2</v>
      </c>
      <c r="D37" s="9">
        <f t="shared" si="7"/>
        <v>1.2499999999999983E-2</v>
      </c>
      <c r="E37" s="9">
        <f t="shared" si="8"/>
        <v>0</v>
      </c>
      <c r="F37" s="11">
        <v>0</v>
      </c>
      <c r="G37" s="10">
        <f>IF(MONTH(A37)=1,N(H36)*$G$2,0)</f>
        <v>0</v>
      </c>
      <c r="H37" s="10">
        <f t="shared" si="9"/>
        <v>15000</v>
      </c>
      <c r="I37" s="11">
        <f t="shared" si="10"/>
        <v>585756.61031379306</v>
      </c>
      <c r="J37" s="11">
        <f>I37*C37</f>
        <v>7321.9576289223642</v>
      </c>
      <c r="K37" s="11">
        <f t="shared" si="11"/>
        <v>593078.56794271548</v>
      </c>
      <c r="L37" s="11">
        <f t="shared" si="12"/>
        <v>1976.9285598090496</v>
      </c>
      <c r="M37" s="11">
        <v>0</v>
      </c>
      <c r="N37" s="11">
        <f t="shared" si="13"/>
        <v>593078.56794271548</v>
      </c>
    </row>
    <row r="38" spans="1:14" x14ac:dyDescent="0.25">
      <c r="A38" s="19">
        <v>46631</v>
      </c>
      <c r="B38" s="11">
        <f t="shared" si="14"/>
        <v>35651.942384136164</v>
      </c>
      <c r="C38" s="12">
        <f t="shared" si="4"/>
        <v>1.2500000000000002E-2</v>
      </c>
      <c r="D38" s="9">
        <f t="shared" si="7"/>
        <v>1.2499999999999985E-2</v>
      </c>
      <c r="E38" s="9">
        <f t="shared" si="8"/>
        <v>0</v>
      </c>
      <c r="F38" s="11">
        <v>0</v>
      </c>
      <c r="G38" s="10">
        <f>IF(MONTH(A38)=1,N(H37)*$G$2,0)</f>
        <v>0</v>
      </c>
      <c r="H38" s="10">
        <f t="shared" si="9"/>
        <v>15000</v>
      </c>
      <c r="I38" s="11">
        <f t="shared" si="10"/>
        <v>608078.56794271548</v>
      </c>
      <c r="J38" s="11">
        <f>I38*C38</f>
        <v>7600.982099283945</v>
      </c>
      <c r="K38" s="11">
        <f t="shared" si="11"/>
        <v>615679.55004199944</v>
      </c>
      <c r="L38" s="11">
        <f t="shared" si="12"/>
        <v>2052.2651668066628</v>
      </c>
      <c r="M38" s="11">
        <v>0</v>
      </c>
      <c r="N38" s="11">
        <f t="shared" si="13"/>
        <v>615679.55004199944</v>
      </c>
    </row>
    <row r="39" spans="1:14" x14ac:dyDescent="0.25">
      <c r="A39" s="19">
        <v>46661</v>
      </c>
      <c r="B39" s="11">
        <f t="shared" si="14"/>
        <v>36097.591663937863</v>
      </c>
      <c r="C39" s="12">
        <f t="shared" si="4"/>
        <v>1.249999999999991E-2</v>
      </c>
      <c r="D39" s="9">
        <f t="shared" si="7"/>
        <v>1.2499999999999971E-2</v>
      </c>
      <c r="E39" s="9">
        <f t="shared" si="8"/>
        <v>0</v>
      </c>
      <c r="F39" s="11">
        <v>0</v>
      </c>
      <c r="G39" s="10">
        <f>IF(MONTH(A39)=1,N(H38)*$G$2,0)</f>
        <v>0</v>
      </c>
      <c r="H39" s="10">
        <f t="shared" si="9"/>
        <v>15000</v>
      </c>
      <c r="I39" s="11">
        <f t="shared" si="10"/>
        <v>630679.55004199944</v>
      </c>
      <c r="J39" s="11">
        <f>I39*C39</f>
        <v>7883.4943755249369</v>
      </c>
      <c r="K39" s="11">
        <f t="shared" si="11"/>
        <v>638563.04441752436</v>
      </c>
      <c r="L39" s="11">
        <f t="shared" si="12"/>
        <v>2128.5434813917459</v>
      </c>
      <c r="M39" s="11">
        <v>0</v>
      </c>
      <c r="N39" s="11">
        <f t="shared" si="13"/>
        <v>638563.04441752436</v>
      </c>
    </row>
    <row r="40" spans="1:14" x14ac:dyDescent="0.25">
      <c r="A40" s="19">
        <v>46692</v>
      </c>
      <c r="B40" s="11">
        <f t="shared" si="14"/>
        <v>36548.811559737085</v>
      </c>
      <c r="C40" s="12">
        <f t="shared" si="4"/>
        <v>1.2499999999999973E-2</v>
      </c>
      <c r="D40" s="9">
        <f t="shared" si="7"/>
        <v>1.2499999999999975E-2</v>
      </c>
      <c r="E40" s="9">
        <f t="shared" si="8"/>
        <v>0</v>
      </c>
      <c r="F40" s="11">
        <v>0</v>
      </c>
      <c r="G40" s="10">
        <f>IF(MONTH(A40)=1,N(H39)*$G$2,0)</f>
        <v>0</v>
      </c>
      <c r="H40" s="10">
        <f t="shared" si="9"/>
        <v>15000</v>
      </c>
      <c r="I40" s="11">
        <f t="shared" si="10"/>
        <v>653563.04441752436</v>
      </c>
      <c r="J40" s="11">
        <f>I40*C40</f>
        <v>8169.5380552190372</v>
      </c>
      <c r="K40" s="11">
        <f t="shared" si="11"/>
        <v>661732.58247274335</v>
      </c>
      <c r="L40" s="11">
        <f t="shared" si="12"/>
        <v>2205.7752749091424</v>
      </c>
      <c r="M40" s="11">
        <v>0</v>
      </c>
      <c r="N40" s="11">
        <f t="shared" si="13"/>
        <v>661732.58247274335</v>
      </c>
    </row>
    <row r="41" spans="1:14" x14ac:dyDescent="0.25">
      <c r="A41" s="19">
        <v>46722</v>
      </c>
      <c r="B41" s="11">
        <f t="shared" si="14"/>
        <v>37005.671704233799</v>
      </c>
      <c r="C41" s="12">
        <f t="shared" si="4"/>
        <v>1.2499999999999997E-2</v>
      </c>
      <c r="D41" s="9">
        <f t="shared" si="7"/>
        <v>1.2499999999999969E-2</v>
      </c>
      <c r="E41" s="9">
        <f t="shared" si="8"/>
        <v>0.14999999999999963</v>
      </c>
      <c r="F41" s="11">
        <v>0</v>
      </c>
      <c r="G41" s="10">
        <f>IF(MONTH(A41)=1,N(H40)*$G$2,0)</f>
        <v>0</v>
      </c>
      <c r="H41" s="10">
        <f t="shared" si="9"/>
        <v>15000</v>
      </c>
      <c r="I41" s="11">
        <f t="shared" si="10"/>
        <v>676732.58247274335</v>
      </c>
      <c r="J41" s="11">
        <f>I41*C41</f>
        <v>8459.1572809092904</v>
      </c>
      <c r="K41" s="11">
        <f t="shared" si="11"/>
        <v>685191.7397536526</v>
      </c>
      <c r="L41" s="11">
        <f t="shared" si="12"/>
        <v>2283.9724658455066</v>
      </c>
      <c r="M41" s="11">
        <v>0</v>
      </c>
      <c r="N41" s="11">
        <f t="shared" si="13"/>
        <v>685191.7397536526</v>
      </c>
    </row>
    <row r="42" spans="1:14" x14ac:dyDescent="0.25">
      <c r="A42" s="19">
        <v>46753</v>
      </c>
      <c r="B42" s="11">
        <f t="shared" si="14"/>
        <v>37468.242600536723</v>
      </c>
      <c r="C42" s="12">
        <f t="shared" si="4"/>
        <v>1.250000000000006E-2</v>
      </c>
      <c r="D42" s="9">
        <f t="shared" si="7"/>
        <v>1.2499999999999978E-2</v>
      </c>
      <c r="E42" s="9">
        <f t="shared" si="8"/>
        <v>0</v>
      </c>
      <c r="F42" s="11">
        <v>0</v>
      </c>
      <c r="G42" s="10">
        <f>IF(MONTH(A42)=1,N(H41)*$G$2,0)</f>
        <v>0</v>
      </c>
      <c r="H42" s="10">
        <f t="shared" si="9"/>
        <v>15000</v>
      </c>
      <c r="I42" s="11">
        <f t="shared" si="10"/>
        <v>700191.7397536526</v>
      </c>
      <c r="J42" s="11">
        <f>I42*C42</f>
        <v>8752.3967469207</v>
      </c>
      <c r="K42" s="11">
        <f t="shared" si="11"/>
        <v>708944.13650057325</v>
      </c>
      <c r="L42" s="11">
        <f t="shared" si="12"/>
        <v>2363.147121668575</v>
      </c>
      <c r="M42" s="11">
        <v>0</v>
      </c>
      <c r="N42" s="11">
        <f t="shared" si="13"/>
        <v>708944.13650057325</v>
      </c>
    </row>
    <row r="43" spans="1:14" x14ac:dyDescent="0.25">
      <c r="A43" s="19">
        <v>46784</v>
      </c>
      <c r="B43" s="11">
        <f t="shared" si="14"/>
        <v>37936.595633043435</v>
      </c>
      <c r="C43" s="12">
        <f t="shared" si="4"/>
        <v>1.2500000000000061E-2</v>
      </c>
      <c r="D43" s="9">
        <f t="shared" si="7"/>
        <v>1.2499999999999985E-2</v>
      </c>
      <c r="E43" s="9">
        <f t="shared" si="8"/>
        <v>0</v>
      </c>
      <c r="F43" s="11">
        <v>0</v>
      </c>
      <c r="G43" s="10">
        <f>IF(MONTH(A43)=1,N(H42)*$G$2,0)</f>
        <v>0</v>
      </c>
      <c r="H43" s="10">
        <f t="shared" si="9"/>
        <v>15000</v>
      </c>
      <c r="I43" s="11">
        <f t="shared" si="10"/>
        <v>723944.13650057325</v>
      </c>
      <c r="J43" s="11">
        <f>I43*C43</f>
        <v>9049.3017062572108</v>
      </c>
      <c r="K43" s="11">
        <f t="shared" si="11"/>
        <v>732993.43820683041</v>
      </c>
      <c r="L43" s="11">
        <f t="shared" si="12"/>
        <v>2443.3114606894324</v>
      </c>
      <c r="M43" s="11">
        <v>0</v>
      </c>
      <c r="N43" s="11">
        <f t="shared" si="13"/>
        <v>732993.43820683041</v>
      </c>
    </row>
    <row r="44" spans="1:14" x14ac:dyDescent="0.25">
      <c r="A44" s="19">
        <v>46813</v>
      </c>
      <c r="B44" s="11">
        <f t="shared" si="14"/>
        <v>38410.803078456476</v>
      </c>
      <c r="C44" s="12">
        <f t="shared" si="4"/>
        <v>1.2499999999999964E-2</v>
      </c>
      <c r="D44" s="9">
        <f t="shared" ref="D44:D89" si="15">AVERAGE(C33:C44)</f>
        <v>1.249999999999999E-2</v>
      </c>
      <c r="E44" s="9">
        <f t="shared" si="8"/>
        <v>0</v>
      </c>
      <c r="F44" s="11">
        <v>0</v>
      </c>
      <c r="G44" s="10">
        <f>IF(MONTH(A44)=1,N(H43)*$G$2,0)</f>
        <v>0</v>
      </c>
      <c r="H44" s="10">
        <f t="shared" si="9"/>
        <v>15000</v>
      </c>
      <c r="I44" s="11">
        <f t="shared" si="10"/>
        <v>747993.43820683041</v>
      </c>
      <c r="J44" s="11">
        <f>I44*C44</f>
        <v>9349.9179775853536</v>
      </c>
      <c r="K44" s="11">
        <f t="shared" si="11"/>
        <v>757343.35618441575</v>
      </c>
      <c r="L44" s="11">
        <f t="shared" si="12"/>
        <v>2524.4778539480499</v>
      </c>
      <c r="M44" s="11">
        <v>0</v>
      </c>
      <c r="N44" s="11">
        <f t="shared" si="13"/>
        <v>757343.35618441575</v>
      </c>
    </row>
    <row r="45" spans="1:14" x14ac:dyDescent="0.25">
      <c r="A45" s="19">
        <v>46844</v>
      </c>
      <c r="B45" s="11">
        <f t="shared" si="14"/>
        <v>38890.938116937185</v>
      </c>
      <c r="C45" s="12">
        <f t="shared" si="4"/>
        <v>1.2500000000000061E-2</v>
      </c>
      <c r="D45" s="9">
        <f t="shared" si="15"/>
        <v>1.2499999999999995E-2</v>
      </c>
      <c r="E45" s="9">
        <f t="shared" si="8"/>
        <v>0</v>
      </c>
      <c r="F45" s="11">
        <v>0</v>
      </c>
      <c r="G45" s="10">
        <f>IF(MONTH(A45)=1,N(H44)*$G$2,0)</f>
        <v>0</v>
      </c>
      <c r="H45" s="10">
        <f t="shared" si="9"/>
        <v>15000</v>
      </c>
      <c r="I45" s="11">
        <f t="shared" si="10"/>
        <v>772343.35618441575</v>
      </c>
      <c r="J45" s="11">
        <f>I45*C45</f>
        <v>9654.2919523052442</v>
      </c>
      <c r="K45" s="11">
        <f t="shared" si="11"/>
        <v>781997.64813672099</v>
      </c>
      <c r="L45" s="11">
        <f t="shared" si="12"/>
        <v>2606.6588271224009</v>
      </c>
      <c r="M45" s="11">
        <v>0</v>
      </c>
      <c r="N45" s="11">
        <f t="shared" si="13"/>
        <v>781997.64813672099</v>
      </c>
    </row>
    <row r="46" spans="1:14" x14ac:dyDescent="0.25">
      <c r="A46" s="19">
        <v>46874</v>
      </c>
      <c r="B46" s="11">
        <f t="shared" si="14"/>
        <v>39377.074843398899</v>
      </c>
      <c r="C46" s="12">
        <f t="shared" si="4"/>
        <v>1.2499999999999997E-2</v>
      </c>
      <c r="D46" s="9">
        <f t="shared" si="15"/>
        <v>1.2499999999999992E-2</v>
      </c>
      <c r="E46" s="9">
        <f t="shared" si="8"/>
        <v>0</v>
      </c>
      <c r="F46" s="11">
        <v>0</v>
      </c>
      <c r="G46" s="10">
        <f>IF(MONTH(A46)=1,N(H45)*$G$2,0)</f>
        <v>0</v>
      </c>
      <c r="H46" s="10">
        <f t="shared" si="9"/>
        <v>15000</v>
      </c>
      <c r="I46" s="11">
        <f t="shared" si="10"/>
        <v>796997.64813672099</v>
      </c>
      <c r="J46" s="11">
        <f>I46*C46</f>
        <v>9962.4706017090102</v>
      </c>
      <c r="K46" s="11">
        <f t="shared" si="11"/>
        <v>806960.11873842997</v>
      </c>
      <c r="L46" s="11">
        <f t="shared" si="12"/>
        <v>2689.8670624614306</v>
      </c>
      <c r="M46" s="11">
        <v>0</v>
      </c>
      <c r="N46" s="11">
        <f t="shared" si="13"/>
        <v>806960.11873842997</v>
      </c>
    </row>
    <row r="47" spans="1:14" x14ac:dyDescent="0.25">
      <c r="A47" s="19">
        <v>46905</v>
      </c>
      <c r="B47" s="11">
        <f t="shared" si="14"/>
        <v>39869.288278941385</v>
      </c>
      <c r="C47" s="12">
        <f t="shared" si="4"/>
        <v>1.2499999999999994E-2</v>
      </c>
      <c r="D47" s="9">
        <f t="shared" si="15"/>
        <v>1.2499999999999999E-2</v>
      </c>
      <c r="E47" s="9">
        <f t="shared" si="8"/>
        <v>0</v>
      </c>
      <c r="F47" s="11">
        <v>0</v>
      </c>
      <c r="G47" s="10">
        <f>IF(MONTH(A47)=1,N(H46)*$G$2,0)</f>
        <v>0</v>
      </c>
      <c r="H47" s="10">
        <f t="shared" si="9"/>
        <v>15000</v>
      </c>
      <c r="I47" s="11">
        <f t="shared" si="10"/>
        <v>821960.11873842997</v>
      </c>
      <c r="J47" s="11">
        <f>I47*C47</f>
        <v>10274.50148423037</v>
      </c>
      <c r="K47" s="11">
        <f t="shared" si="11"/>
        <v>832234.62022266036</v>
      </c>
      <c r="L47" s="11">
        <f t="shared" si="12"/>
        <v>2774.1154007421983</v>
      </c>
      <c r="M47" s="11">
        <v>0</v>
      </c>
      <c r="N47" s="11">
        <f t="shared" si="13"/>
        <v>832234.62022266036</v>
      </c>
    </row>
    <row r="48" spans="1:14" x14ac:dyDescent="0.25">
      <c r="A48" s="19">
        <v>46935</v>
      </c>
      <c r="B48" s="11">
        <f t="shared" si="14"/>
        <v>40367.654382428154</v>
      </c>
      <c r="C48" s="12">
        <f t="shared" si="4"/>
        <v>1.2500000000000046E-2</v>
      </c>
      <c r="D48" s="9">
        <f t="shared" si="15"/>
        <v>1.2499999999999997E-2</v>
      </c>
      <c r="E48" s="9">
        <f t="shared" si="8"/>
        <v>0</v>
      </c>
      <c r="F48" s="11">
        <v>0</v>
      </c>
      <c r="G48" s="10">
        <f>IF(MONTH(A48)=1,N(H47)*$G$2,0)</f>
        <v>0</v>
      </c>
      <c r="H48" s="10">
        <f t="shared" si="9"/>
        <v>15000</v>
      </c>
      <c r="I48" s="11">
        <f t="shared" si="10"/>
        <v>847234.62022266036</v>
      </c>
      <c r="J48" s="11">
        <f>I48*C48</f>
        <v>10590.432752783294</v>
      </c>
      <c r="K48" s="11">
        <f t="shared" si="11"/>
        <v>857825.05297544366</v>
      </c>
      <c r="L48" s="11">
        <f t="shared" si="12"/>
        <v>2859.4168432514762</v>
      </c>
      <c r="M48" s="11">
        <v>0</v>
      </c>
      <c r="N48" s="11">
        <f t="shared" si="13"/>
        <v>857825.05297544366</v>
      </c>
    </row>
    <row r="49" spans="1:14" x14ac:dyDescent="0.25">
      <c r="A49" s="19">
        <v>46966</v>
      </c>
      <c r="B49" s="11">
        <f t="shared" si="14"/>
        <v>40872.250062208506</v>
      </c>
      <c r="C49" s="12">
        <f t="shared" si="4"/>
        <v>1.2500000000000001E-2</v>
      </c>
      <c r="D49" s="9">
        <f t="shared" si="15"/>
        <v>1.2500000000000006E-2</v>
      </c>
      <c r="E49" s="9">
        <f t="shared" si="8"/>
        <v>0</v>
      </c>
      <c r="F49" s="11">
        <v>0</v>
      </c>
      <c r="G49" s="10">
        <f>IF(MONTH(A49)=1,N(H48)*$G$2,0)</f>
        <v>0</v>
      </c>
      <c r="H49" s="10">
        <f t="shared" si="9"/>
        <v>15000</v>
      </c>
      <c r="I49" s="11">
        <f t="shared" si="10"/>
        <v>872825.05297544366</v>
      </c>
      <c r="J49" s="11">
        <f>I49*C49</f>
        <v>10910.313162193046</v>
      </c>
      <c r="K49" s="11">
        <f t="shared" si="11"/>
        <v>883735.36613763671</v>
      </c>
      <c r="L49" s="11">
        <f t="shared" si="12"/>
        <v>2945.7845537921194</v>
      </c>
      <c r="M49" s="11">
        <v>0</v>
      </c>
      <c r="N49" s="11">
        <f t="shared" si="13"/>
        <v>883735.36613763671</v>
      </c>
    </row>
    <row r="50" spans="1:14" x14ac:dyDescent="0.25">
      <c r="A50" s="19">
        <v>46997</v>
      </c>
      <c r="B50" s="11">
        <f t="shared" si="14"/>
        <v>41383.153187986114</v>
      </c>
      <c r="C50" s="12">
        <f t="shared" si="4"/>
        <v>1.2500000000000035E-2</v>
      </c>
      <c r="D50" s="9">
        <f t="shared" si="15"/>
        <v>1.2500000000000011E-2</v>
      </c>
      <c r="E50" s="9">
        <f t="shared" si="8"/>
        <v>0</v>
      </c>
      <c r="F50" s="11">
        <v>0</v>
      </c>
      <c r="G50" s="10">
        <f>IF(MONTH(A50)=1,N(H49)*$G$2,0)</f>
        <v>0</v>
      </c>
      <c r="H50" s="10">
        <f t="shared" si="9"/>
        <v>15000</v>
      </c>
      <c r="I50" s="11">
        <f t="shared" si="10"/>
        <v>898735.36613763671</v>
      </c>
      <c r="J50" s="11">
        <f>I50*C50</f>
        <v>11234.19207672049</v>
      </c>
      <c r="K50" s="11">
        <f t="shared" si="11"/>
        <v>909969.55821435724</v>
      </c>
      <c r="L50" s="11">
        <f t="shared" si="12"/>
        <v>3033.2318607145212</v>
      </c>
      <c r="M50" s="11">
        <v>0</v>
      </c>
      <c r="N50" s="11">
        <f t="shared" si="13"/>
        <v>909969.55821435724</v>
      </c>
    </row>
    <row r="51" spans="1:14" x14ac:dyDescent="0.25">
      <c r="A51" s="19">
        <v>47027</v>
      </c>
      <c r="B51" s="11">
        <f t="shared" si="14"/>
        <v>41900.442602835938</v>
      </c>
      <c r="C51" s="12">
        <f t="shared" si="4"/>
        <v>1.249999999999993E-2</v>
      </c>
      <c r="D51" s="9">
        <f t="shared" si="15"/>
        <v>1.2500000000000011E-2</v>
      </c>
      <c r="E51" s="9">
        <f t="shared" si="8"/>
        <v>0</v>
      </c>
      <c r="F51" s="11">
        <v>0</v>
      </c>
      <c r="G51" s="10">
        <f>IF(MONTH(A51)=1,N(H50)*$G$2,0)</f>
        <v>0</v>
      </c>
      <c r="H51" s="10">
        <f t="shared" si="9"/>
        <v>15000</v>
      </c>
      <c r="I51" s="11">
        <f t="shared" si="10"/>
        <v>924969.55821435724</v>
      </c>
      <c r="J51" s="11">
        <f>I51*C51</f>
        <v>11562.1194776794</v>
      </c>
      <c r="K51" s="11">
        <f t="shared" si="11"/>
        <v>936531.67769203661</v>
      </c>
      <c r="L51" s="11">
        <f t="shared" si="12"/>
        <v>3121.7722589734522</v>
      </c>
      <c r="M51" s="11">
        <v>0</v>
      </c>
      <c r="N51" s="11">
        <f t="shared" si="13"/>
        <v>936531.67769203661</v>
      </c>
    </row>
    <row r="52" spans="1:14" x14ac:dyDescent="0.25">
      <c r="A52" s="19">
        <v>47058</v>
      </c>
      <c r="B52" s="11">
        <f t="shared" si="14"/>
        <v>42424.198135371385</v>
      </c>
      <c r="C52" s="12">
        <f t="shared" si="4"/>
        <v>1.2499999999999968E-2</v>
      </c>
      <c r="D52" s="9">
        <f t="shared" si="15"/>
        <v>1.2500000000000006E-2</v>
      </c>
      <c r="E52" s="9">
        <f t="shared" si="8"/>
        <v>0</v>
      </c>
      <c r="F52" s="11">
        <v>0</v>
      </c>
      <c r="G52" s="10">
        <f>IF(MONTH(A52)=1,N(H51)*$G$2,0)</f>
        <v>0</v>
      </c>
      <c r="H52" s="10">
        <f t="shared" si="9"/>
        <v>15000</v>
      </c>
      <c r="I52" s="11">
        <f t="shared" si="10"/>
        <v>951531.67769203661</v>
      </c>
      <c r="J52" s="11">
        <f>I52*C52</f>
        <v>11894.145971150427</v>
      </c>
      <c r="K52" s="11">
        <f t="shared" si="11"/>
        <v>963425.82366318698</v>
      </c>
      <c r="L52" s="11">
        <f t="shared" si="12"/>
        <v>3211.4194122106201</v>
      </c>
      <c r="M52" s="11">
        <v>0</v>
      </c>
      <c r="N52" s="11">
        <f t="shared" si="13"/>
        <v>963425.82366318698</v>
      </c>
    </row>
    <row r="53" spans="1:14" x14ac:dyDescent="0.25">
      <c r="A53" s="19">
        <v>47088</v>
      </c>
      <c r="B53" s="11">
        <f t="shared" si="14"/>
        <v>42954.50061206353</v>
      </c>
      <c r="C53" s="12">
        <f t="shared" si="4"/>
        <v>1.2500000000000049E-2</v>
      </c>
      <c r="D53" s="9">
        <f t="shared" si="15"/>
        <v>1.2500000000000013E-2</v>
      </c>
      <c r="E53" s="9">
        <f t="shared" si="8"/>
        <v>0.15000000000000016</v>
      </c>
      <c r="F53" s="11">
        <v>0</v>
      </c>
      <c r="G53" s="10">
        <f>IF(MONTH(A53)=1,N(H52)*$G$2,0)</f>
        <v>0</v>
      </c>
      <c r="H53" s="10">
        <f t="shared" si="9"/>
        <v>15000</v>
      </c>
      <c r="I53" s="11">
        <f t="shared" si="10"/>
        <v>978425.82366318698</v>
      </c>
      <c r="J53" s="11">
        <f>I53*C53</f>
        <v>12230.322795789885</v>
      </c>
      <c r="K53" s="11">
        <f t="shared" si="11"/>
        <v>990656.1464589769</v>
      </c>
      <c r="L53" s="11">
        <f t="shared" si="12"/>
        <v>3302.187154863253</v>
      </c>
      <c r="M53" s="11">
        <v>0</v>
      </c>
      <c r="N53" s="11">
        <f t="shared" si="13"/>
        <v>990656.1464589769</v>
      </c>
    </row>
    <row r="54" spans="1:14" x14ac:dyDescent="0.25">
      <c r="A54" s="19">
        <v>47119</v>
      </c>
      <c r="B54" s="11">
        <f t="shared" si="14"/>
        <v>43491.431869714324</v>
      </c>
      <c r="C54" s="12">
        <f t="shared" si="4"/>
        <v>1.2500000000000011E-2</v>
      </c>
      <c r="D54" s="9">
        <f t="shared" si="15"/>
        <v>1.2500000000000009E-2</v>
      </c>
      <c r="E54" s="9">
        <f t="shared" si="8"/>
        <v>0</v>
      </c>
      <c r="F54" s="11">
        <v>0</v>
      </c>
      <c r="G54" s="10">
        <f>IF(MONTH(A54)=1,N(H53)*$G$2,0)</f>
        <v>0</v>
      </c>
      <c r="H54" s="10">
        <f t="shared" si="9"/>
        <v>15000</v>
      </c>
      <c r="I54" s="11">
        <f t="shared" si="10"/>
        <v>1005656.1464589769</v>
      </c>
      <c r="J54" s="11">
        <f>I54*C54</f>
        <v>12570.701830737222</v>
      </c>
      <c r="K54" s="11">
        <f t="shared" si="11"/>
        <v>1018226.8482897141</v>
      </c>
      <c r="L54" s="11">
        <f t="shared" si="12"/>
        <v>3394.0894942990435</v>
      </c>
      <c r="M54" s="11">
        <v>0</v>
      </c>
      <c r="N54" s="11">
        <f t="shared" si="13"/>
        <v>1018226.8482897141</v>
      </c>
    </row>
    <row r="55" spans="1:14" x14ac:dyDescent="0.25">
      <c r="A55" s="19">
        <v>47150</v>
      </c>
      <c r="B55" s="11">
        <f t="shared" si="14"/>
        <v>44035.074768085753</v>
      </c>
      <c r="C55" s="12">
        <f t="shared" si="4"/>
        <v>1.249999999999999E-2</v>
      </c>
      <c r="D55" s="9">
        <f t="shared" si="15"/>
        <v>1.2500000000000002E-2</v>
      </c>
      <c r="E55" s="9">
        <f t="shared" si="8"/>
        <v>0</v>
      </c>
      <c r="F55" s="11">
        <v>0</v>
      </c>
      <c r="G55" s="10">
        <f>IF(MONTH(A55)=1,N(H54)*$G$2,0)</f>
        <v>0</v>
      </c>
      <c r="H55" s="10">
        <f t="shared" si="9"/>
        <v>15000</v>
      </c>
      <c r="I55" s="11">
        <f t="shared" si="10"/>
        <v>1033226.8482897141</v>
      </c>
      <c r="J55" s="11">
        <f>I55*C55</f>
        <v>12915.335603621415</v>
      </c>
      <c r="K55" s="11">
        <f t="shared" si="11"/>
        <v>1046142.1838933355</v>
      </c>
      <c r="L55" s="11">
        <f t="shared" si="12"/>
        <v>3487.1406129777815</v>
      </c>
      <c r="M55" s="11">
        <v>0</v>
      </c>
      <c r="N55" s="11">
        <f t="shared" si="13"/>
        <v>1046142.1838933355</v>
      </c>
    </row>
    <row r="56" spans="1:14" x14ac:dyDescent="0.25">
      <c r="A56" s="19">
        <v>47178</v>
      </c>
      <c r="B56" s="11">
        <f t="shared" si="14"/>
        <v>44585.513202686823</v>
      </c>
      <c r="C56" s="12">
        <f t="shared" si="4"/>
        <v>1.2499999999999961E-2</v>
      </c>
      <c r="D56" s="9">
        <f t="shared" si="15"/>
        <v>1.2500000000000004E-2</v>
      </c>
      <c r="E56" s="9">
        <f t="shared" si="8"/>
        <v>0</v>
      </c>
      <c r="F56" s="11">
        <v>0</v>
      </c>
      <c r="G56" s="10">
        <f>IF(MONTH(A56)=1,N(H55)*$G$2,0)</f>
        <v>0</v>
      </c>
      <c r="H56" s="10">
        <f t="shared" si="9"/>
        <v>15000</v>
      </c>
      <c r="I56" s="11">
        <f t="shared" si="10"/>
        <v>1061142.1838933355</v>
      </c>
      <c r="J56" s="11">
        <f>I56*C56</f>
        <v>13264.277298666653</v>
      </c>
      <c r="K56" s="11">
        <f t="shared" si="11"/>
        <v>1074406.4611920021</v>
      </c>
      <c r="L56" s="11">
        <f t="shared" si="12"/>
        <v>3581.3548706400034</v>
      </c>
      <c r="M56" s="11">
        <v>0</v>
      </c>
      <c r="N56" s="11">
        <f t="shared" si="13"/>
        <v>1074406.4611920021</v>
      </c>
    </row>
    <row r="57" spans="1:14" x14ac:dyDescent="0.25">
      <c r="A57" s="19">
        <v>47209</v>
      </c>
      <c r="B57" s="11">
        <f t="shared" si="14"/>
        <v>45142.832117720405</v>
      </c>
      <c r="C57" s="12">
        <f t="shared" si="4"/>
        <v>1.2499999999999926E-2</v>
      </c>
      <c r="D57" s="9">
        <f t="shared" si="15"/>
        <v>1.2499999999999992E-2</v>
      </c>
      <c r="E57" s="9">
        <f t="shared" si="8"/>
        <v>0</v>
      </c>
      <c r="F57" s="11">
        <v>0</v>
      </c>
      <c r="G57" s="10">
        <f>IF(MONTH(A57)=1,N(H56)*$G$2,0)</f>
        <v>0</v>
      </c>
      <c r="H57" s="10">
        <f t="shared" si="9"/>
        <v>15000</v>
      </c>
      <c r="I57" s="11">
        <f t="shared" si="10"/>
        <v>1089406.4611920021</v>
      </c>
      <c r="J57" s="11">
        <f>I57*C57</f>
        <v>13617.580764899945</v>
      </c>
      <c r="K57" s="11">
        <f t="shared" si="11"/>
        <v>1103024.041956902</v>
      </c>
      <c r="L57" s="11">
        <f t="shared" si="12"/>
        <v>3676.7468065230032</v>
      </c>
      <c r="M57" s="11">
        <v>0</v>
      </c>
      <c r="N57" s="11">
        <f t="shared" si="13"/>
        <v>1103024.041956902</v>
      </c>
    </row>
    <row r="58" spans="1:14" x14ac:dyDescent="0.25">
      <c r="A58" s="19">
        <v>47239</v>
      </c>
      <c r="B58" s="11">
        <f t="shared" si="14"/>
        <v>45707.11751919191</v>
      </c>
      <c r="C58" s="12">
        <f t="shared" si="4"/>
        <v>1.2499999999999995E-2</v>
      </c>
      <c r="D58" s="9">
        <f t="shared" si="15"/>
        <v>1.249999999999999E-2</v>
      </c>
      <c r="E58" s="9">
        <f t="shared" si="8"/>
        <v>0</v>
      </c>
      <c r="F58" s="11">
        <v>0</v>
      </c>
      <c r="G58" s="10">
        <f>IF(MONTH(A58)=1,N(H57)*$G$2,0)</f>
        <v>0</v>
      </c>
      <c r="H58" s="10">
        <f t="shared" si="9"/>
        <v>15000</v>
      </c>
      <c r="I58" s="11">
        <f t="shared" si="10"/>
        <v>1118024.041956902</v>
      </c>
      <c r="J58" s="11">
        <f>I58*C58</f>
        <v>13975.30052446127</v>
      </c>
      <c r="K58" s="11">
        <f t="shared" si="11"/>
        <v>1131999.3424813633</v>
      </c>
      <c r="L58" s="11">
        <f t="shared" si="12"/>
        <v>3773.3311416045408</v>
      </c>
      <c r="M58" s="11">
        <v>0</v>
      </c>
      <c r="N58" s="11">
        <f t="shared" si="13"/>
        <v>1131999.3424813633</v>
      </c>
    </row>
    <row r="59" spans="1:14" x14ac:dyDescent="0.25">
      <c r="A59" s="19">
        <v>47270</v>
      </c>
      <c r="B59" s="11">
        <f t="shared" si="14"/>
        <v>46278.456488181808</v>
      </c>
      <c r="C59" s="12">
        <f t="shared" si="4"/>
        <v>1.2499999999999975E-2</v>
      </c>
      <c r="D59" s="9">
        <f t="shared" si="15"/>
        <v>1.249999999999999E-2</v>
      </c>
      <c r="E59" s="9">
        <f t="shared" si="8"/>
        <v>0</v>
      </c>
      <c r="F59" s="11">
        <v>0</v>
      </c>
      <c r="G59" s="10">
        <f>IF(MONTH(A59)=1,N(H58)*$G$2,0)</f>
        <v>0</v>
      </c>
      <c r="H59" s="10">
        <f t="shared" si="9"/>
        <v>15000</v>
      </c>
      <c r="I59" s="11">
        <f t="shared" si="10"/>
        <v>1146999.3424813633</v>
      </c>
      <c r="J59" s="11">
        <f>I59*C59</f>
        <v>14337.491781017012</v>
      </c>
      <c r="K59" s="11">
        <f t="shared" si="11"/>
        <v>1161336.8342623804</v>
      </c>
      <c r="L59" s="11">
        <f t="shared" si="12"/>
        <v>3871.1227808745975</v>
      </c>
      <c r="M59" s="11">
        <v>0</v>
      </c>
      <c r="N59" s="11">
        <f t="shared" si="13"/>
        <v>1161336.8342623804</v>
      </c>
    </row>
    <row r="60" spans="1:14" x14ac:dyDescent="0.25">
      <c r="A60" s="19">
        <v>47300</v>
      </c>
      <c r="B60" s="11">
        <f t="shared" si="14"/>
        <v>46856.937194284081</v>
      </c>
      <c r="C60" s="12">
        <f t="shared" si="4"/>
        <v>1.2500000000000008E-2</v>
      </c>
      <c r="D60" s="9">
        <f t="shared" si="15"/>
        <v>1.2499999999999989E-2</v>
      </c>
      <c r="E60" s="9">
        <f t="shared" si="8"/>
        <v>0</v>
      </c>
      <c r="F60" s="11">
        <v>0</v>
      </c>
      <c r="G60" s="10">
        <f>IF(MONTH(A60)=1,N(H59)*$G$2,0)</f>
        <v>0</v>
      </c>
      <c r="H60" s="10">
        <f t="shared" si="9"/>
        <v>15000</v>
      </c>
      <c r="I60" s="11">
        <f t="shared" si="10"/>
        <v>1176336.8342623804</v>
      </c>
      <c r="J60" s="11">
        <f>I60*C60</f>
        <v>14704.210428279765</v>
      </c>
      <c r="K60" s="11">
        <f t="shared" si="11"/>
        <v>1191041.0446906602</v>
      </c>
      <c r="L60" s="11">
        <f t="shared" si="12"/>
        <v>3970.1368156355302</v>
      </c>
      <c r="M60" s="11">
        <v>0</v>
      </c>
      <c r="N60" s="11">
        <f t="shared" si="13"/>
        <v>1191041.0446906602</v>
      </c>
    </row>
    <row r="61" spans="1:14" x14ac:dyDescent="0.25">
      <c r="A61" s="19">
        <v>47331</v>
      </c>
      <c r="B61" s="11">
        <f t="shared" si="14"/>
        <v>47442.648909212628</v>
      </c>
      <c r="C61" s="12">
        <f t="shared" si="4"/>
        <v>1.249999999999993E-2</v>
      </c>
      <c r="D61" s="9">
        <f t="shared" si="15"/>
        <v>1.2499999999999982E-2</v>
      </c>
      <c r="E61" s="9">
        <f t="shared" si="8"/>
        <v>0</v>
      </c>
      <c r="F61" s="11">
        <v>0</v>
      </c>
      <c r="G61" s="10">
        <f>IF(MONTH(A61)=1,N(H60)*$G$2,0)</f>
        <v>0</v>
      </c>
      <c r="H61" s="10">
        <f t="shared" si="9"/>
        <v>15000</v>
      </c>
      <c r="I61" s="11">
        <f t="shared" si="10"/>
        <v>1206041.0446906602</v>
      </c>
      <c r="J61" s="11">
        <f>I61*C61</f>
        <v>15075.513058633167</v>
      </c>
      <c r="K61" s="11">
        <f t="shared" si="11"/>
        <v>1221116.5577492933</v>
      </c>
      <c r="L61" s="11">
        <f t="shared" si="12"/>
        <v>4070.3885258309738</v>
      </c>
      <c r="M61" s="11">
        <v>0</v>
      </c>
      <c r="N61" s="11">
        <f t="shared" si="13"/>
        <v>1221116.5577492933</v>
      </c>
    </row>
    <row r="62" spans="1:14" x14ac:dyDescent="0.25">
      <c r="A62" s="19">
        <v>47362</v>
      </c>
      <c r="B62" s="11">
        <f t="shared" si="14"/>
        <v>48035.682020577784</v>
      </c>
      <c r="C62" s="12">
        <f t="shared" si="4"/>
        <v>1.249999999999995E-2</v>
      </c>
      <c r="D62" s="9">
        <f t="shared" si="15"/>
        <v>1.2499999999999976E-2</v>
      </c>
      <c r="E62" s="9">
        <f t="shared" si="8"/>
        <v>0</v>
      </c>
      <c r="F62" s="11">
        <v>0</v>
      </c>
      <c r="G62" s="10">
        <f>IF(MONTH(A62)=1,N(H61)*$G$2,0)</f>
        <v>0</v>
      </c>
      <c r="H62" s="10">
        <f t="shared" si="9"/>
        <v>15000</v>
      </c>
      <c r="I62" s="11">
        <f t="shared" si="10"/>
        <v>1236116.5577492933</v>
      </c>
      <c r="J62" s="11">
        <f>I62*C62</f>
        <v>15451.456971866104</v>
      </c>
      <c r="K62" s="11">
        <f t="shared" si="11"/>
        <v>1251568.0147211594</v>
      </c>
      <c r="L62" s="11">
        <f t="shared" si="12"/>
        <v>4171.8933824038604</v>
      </c>
      <c r="M62" s="11">
        <v>0</v>
      </c>
      <c r="N62" s="11">
        <f t="shared" si="13"/>
        <v>1251568.0147211594</v>
      </c>
    </row>
    <row r="63" spans="1:14" x14ac:dyDescent="0.25">
      <c r="A63" s="19">
        <v>47392</v>
      </c>
      <c r="B63" s="11">
        <f t="shared" si="14"/>
        <v>48636.128045835008</v>
      </c>
      <c r="C63" s="12">
        <f t="shared" si="4"/>
        <v>1.2500000000000044E-2</v>
      </c>
      <c r="D63" s="9">
        <f t="shared" si="15"/>
        <v>1.2499999999999983E-2</v>
      </c>
      <c r="E63" s="9">
        <f t="shared" si="8"/>
        <v>0</v>
      </c>
      <c r="F63" s="11">
        <v>0</v>
      </c>
      <c r="G63" s="10">
        <f>IF(MONTH(A63)=1,N(H62)*$G$2,0)</f>
        <v>0</v>
      </c>
      <c r="H63" s="10">
        <f t="shared" si="9"/>
        <v>15000</v>
      </c>
      <c r="I63" s="11">
        <f t="shared" si="10"/>
        <v>1266568.0147211594</v>
      </c>
      <c r="J63" s="11">
        <f>I63*C63</f>
        <v>15832.100184014547</v>
      </c>
      <c r="K63" s="11">
        <f t="shared" si="11"/>
        <v>1282400.1149051739</v>
      </c>
      <c r="L63" s="11">
        <f t="shared" si="12"/>
        <v>4274.6670496839088</v>
      </c>
      <c r="M63" s="11">
        <v>0</v>
      </c>
      <c r="N63" s="11">
        <f t="shared" si="13"/>
        <v>1282400.1149051739</v>
      </c>
    </row>
    <row r="64" spans="1:14" x14ac:dyDescent="0.25">
      <c r="A64" s="19">
        <v>47423</v>
      </c>
      <c r="B64" s="11">
        <f t="shared" si="14"/>
        <v>49244.079646407947</v>
      </c>
      <c r="C64" s="12">
        <f t="shared" si="4"/>
        <v>1.2500000000000015E-2</v>
      </c>
      <c r="D64" s="9">
        <f t="shared" si="15"/>
        <v>1.2499999999999989E-2</v>
      </c>
      <c r="E64" s="9">
        <f t="shared" si="8"/>
        <v>0</v>
      </c>
      <c r="F64" s="11">
        <v>0</v>
      </c>
      <c r="G64" s="10">
        <f>IF(MONTH(A64)=1,N(H63)*$G$2,0)</f>
        <v>0</v>
      </c>
      <c r="H64" s="10">
        <f t="shared" si="9"/>
        <v>15000</v>
      </c>
      <c r="I64" s="11">
        <f t="shared" si="10"/>
        <v>1297400.1149051739</v>
      </c>
      <c r="J64" s="11">
        <f>I64*C64</f>
        <v>16217.501436314693</v>
      </c>
      <c r="K64" s="11">
        <f t="shared" si="11"/>
        <v>1313617.6163414887</v>
      </c>
      <c r="L64" s="11">
        <f t="shared" si="12"/>
        <v>4378.7253878049578</v>
      </c>
      <c r="M64" s="11">
        <v>0</v>
      </c>
      <c r="N64" s="11">
        <f t="shared" si="13"/>
        <v>1313617.6163414887</v>
      </c>
    </row>
    <row r="65" spans="1:15" x14ac:dyDescent="0.25">
      <c r="A65" s="19">
        <v>47453</v>
      </c>
      <c r="B65" s="11">
        <f t="shared" si="14"/>
        <v>49859.630641988049</v>
      </c>
      <c r="C65" s="12">
        <f t="shared" si="4"/>
        <v>1.2500000000000067E-2</v>
      </c>
      <c r="D65" s="9">
        <f t="shared" si="15"/>
        <v>1.249999999999999E-2</v>
      </c>
      <c r="E65" s="9">
        <f t="shared" si="8"/>
        <v>0.14999999999999988</v>
      </c>
      <c r="F65" s="11">
        <v>0</v>
      </c>
      <c r="G65" s="10">
        <f>IF(MONTH(A65)=1,N(H64)*$G$2,0)</f>
        <v>0</v>
      </c>
      <c r="H65" s="10">
        <f t="shared" si="9"/>
        <v>15000</v>
      </c>
      <c r="I65" s="11">
        <f t="shared" si="10"/>
        <v>1328617.6163414887</v>
      </c>
      <c r="J65" s="11">
        <f>I65*C65</f>
        <v>16607.720204268699</v>
      </c>
      <c r="K65" s="11">
        <f t="shared" si="11"/>
        <v>1345225.3365457575</v>
      </c>
      <c r="L65" s="11">
        <f t="shared" si="12"/>
        <v>4484.0844551525206</v>
      </c>
      <c r="M65" s="11">
        <v>0</v>
      </c>
      <c r="N65" s="11">
        <f t="shared" si="13"/>
        <v>1345225.3365457575</v>
      </c>
    </row>
    <row r="66" spans="1:15" x14ac:dyDescent="0.25">
      <c r="A66" s="19">
        <v>47484</v>
      </c>
      <c r="B66" s="11">
        <f t="shared" ref="B66:B89" si="16">(B65*$A$2)+B65</f>
        <v>50482.876025012898</v>
      </c>
      <c r="C66" s="12">
        <f t="shared" ref="C66:C89" si="17">(B66-B65)/B65</f>
        <v>1.2499999999999963E-2</v>
      </c>
      <c r="D66" s="9">
        <f t="shared" si="15"/>
        <v>1.2499999999999983E-2</v>
      </c>
      <c r="E66" s="9">
        <f t="shared" ref="E66:E77" si="18">IF(MONTH(A66)=12,SUM(C55:C66),0)</f>
        <v>0</v>
      </c>
      <c r="F66" s="11">
        <v>0</v>
      </c>
      <c r="G66" s="10">
        <f>IF(MONTH(A66)=1,N(H65)*$G$2,0)</f>
        <v>0</v>
      </c>
      <c r="H66" s="10">
        <f t="shared" si="9"/>
        <v>15000</v>
      </c>
      <c r="I66" s="11">
        <f t="shared" si="10"/>
        <v>1360225.3365457575</v>
      </c>
      <c r="J66" s="11">
        <f>I66*C66</f>
        <v>17002.816706821919</v>
      </c>
      <c r="K66" s="11">
        <f t="shared" si="11"/>
        <v>1377228.1532525795</v>
      </c>
      <c r="L66" s="11">
        <f t="shared" si="12"/>
        <v>4590.7605108419275</v>
      </c>
      <c r="M66" s="11">
        <v>0</v>
      </c>
      <c r="N66" s="11">
        <f t="shared" si="13"/>
        <v>1377228.1532525795</v>
      </c>
    </row>
    <row r="67" spans="1:15" x14ac:dyDescent="0.25">
      <c r="A67" s="19">
        <v>47515</v>
      </c>
      <c r="B67" s="11">
        <f t="shared" si="16"/>
        <v>51113.911975325558</v>
      </c>
      <c r="C67" s="12">
        <f t="shared" si="17"/>
        <v>1.2499999999999978E-2</v>
      </c>
      <c r="D67" s="9">
        <f t="shared" si="15"/>
        <v>1.2499999999999983E-2</v>
      </c>
      <c r="E67" s="9">
        <f t="shared" si="18"/>
        <v>0</v>
      </c>
      <c r="F67" s="11">
        <v>0</v>
      </c>
      <c r="G67" s="10">
        <f>IF(MONTH(A67)=1,N(H66)*$G$2,0)</f>
        <v>0</v>
      </c>
      <c r="H67" s="10">
        <f t="shared" si="9"/>
        <v>15000</v>
      </c>
      <c r="I67" s="11">
        <f t="shared" si="10"/>
        <v>1392228.1532525795</v>
      </c>
      <c r="J67" s="11">
        <f>I67*C67</f>
        <v>17402.851915657215</v>
      </c>
      <c r="K67" s="11">
        <f t="shared" si="11"/>
        <v>1409631.0051682368</v>
      </c>
      <c r="L67" s="11">
        <f t="shared" si="12"/>
        <v>4698.7700172274517</v>
      </c>
      <c r="M67" s="11">
        <v>0</v>
      </c>
      <c r="N67" s="11">
        <f t="shared" si="13"/>
        <v>1409631.0051682368</v>
      </c>
    </row>
    <row r="68" spans="1:15" x14ac:dyDescent="0.25">
      <c r="A68" s="19">
        <v>47543</v>
      </c>
      <c r="B68" s="11">
        <f t="shared" si="16"/>
        <v>51752.835875017125</v>
      </c>
      <c r="C68" s="12">
        <f t="shared" si="17"/>
        <v>1.2499999999999942E-2</v>
      </c>
      <c r="D68" s="9">
        <f t="shared" si="15"/>
        <v>1.2499999999999983E-2</v>
      </c>
      <c r="E68" s="9">
        <f t="shared" si="18"/>
        <v>0</v>
      </c>
      <c r="F68" s="11">
        <v>0</v>
      </c>
      <c r="G68" s="10">
        <f>IF(MONTH(A68)=1,N(H67)*$G$2,0)</f>
        <v>0</v>
      </c>
      <c r="H68" s="10">
        <f t="shared" si="9"/>
        <v>15000</v>
      </c>
      <c r="I68" s="11">
        <f t="shared" si="10"/>
        <v>1424631.0051682368</v>
      </c>
      <c r="J68" s="11">
        <f>I68*C68</f>
        <v>17807.887564602875</v>
      </c>
      <c r="K68" s="11">
        <f t="shared" si="11"/>
        <v>1442438.8927328396</v>
      </c>
      <c r="L68" s="11">
        <f t="shared" si="12"/>
        <v>4808.1296424427937</v>
      </c>
      <c r="M68" s="11">
        <v>0</v>
      </c>
      <c r="N68" s="11">
        <f t="shared" si="13"/>
        <v>1442438.8927328396</v>
      </c>
    </row>
    <row r="69" spans="1:15" x14ac:dyDescent="0.25">
      <c r="A69" s="19">
        <v>47574</v>
      </c>
      <c r="B69" s="11">
        <f t="shared" si="16"/>
        <v>52399.746323454841</v>
      </c>
      <c r="C69" s="12">
        <f t="shared" si="17"/>
        <v>1.2500000000000051E-2</v>
      </c>
      <c r="D69" s="9">
        <f t="shared" si="15"/>
        <v>1.249999999999999E-2</v>
      </c>
      <c r="E69" s="9">
        <f t="shared" si="18"/>
        <v>0</v>
      </c>
      <c r="F69" s="11">
        <v>0</v>
      </c>
      <c r="G69" s="10">
        <f>IF(MONTH(A69)=1,N(H68)*$G$2,0)</f>
        <v>0</v>
      </c>
      <c r="H69" s="10">
        <f t="shared" si="9"/>
        <v>15000</v>
      </c>
      <c r="I69" s="11">
        <f t="shared" si="10"/>
        <v>1457438.8927328396</v>
      </c>
      <c r="J69" s="11">
        <f>I69*C69</f>
        <v>18217.98615916057</v>
      </c>
      <c r="K69" s="11">
        <f t="shared" si="11"/>
        <v>1475656.8788920001</v>
      </c>
      <c r="L69" s="11">
        <f t="shared" si="12"/>
        <v>4918.8562629733287</v>
      </c>
      <c r="M69" s="11">
        <v>0</v>
      </c>
      <c r="N69" s="11">
        <f t="shared" si="13"/>
        <v>1475656.8788920001</v>
      </c>
    </row>
    <row r="70" spans="1:15" x14ac:dyDescent="0.25">
      <c r="A70" s="19">
        <v>47604</v>
      </c>
      <c r="B70" s="11">
        <f t="shared" si="16"/>
        <v>53054.743152498027</v>
      </c>
      <c r="C70" s="12">
        <f t="shared" si="17"/>
        <v>1.2500000000000013E-2</v>
      </c>
      <c r="D70" s="9">
        <f t="shared" si="15"/>
        <v>1.2499999999999995E-2</v>
      </c>
      <c r="E70" s="9">
        <f t="shared" si="18"/>
        <v>0</v>
      </c>
      <c r="F70" s="11">
        <v>0</v>
      </c>
      <c r="G70" s="10">
        <f>IF(MONTH(A70)=1,N(H69)*$G$2,0)</f>
        <v>0</v>
      </c>
      <c r="H70" s="10">
        <f t="shared" si="9"/>
        <v>15000</v>
      </c>
      <c r="I70" s="11">
        <f t="shared" si="10"/>
        <v>1490656.8788920001</v>
      </c>
      <c r="J70" s="11">
        <f>I70*C70</f>
        <v>18633.210986150021</v>
      </c>
      <c r="K70" s="11">
        <f t="shared" si="11"/>
        <v>1509290.08987815</v>
      </c>
      <c r="L70" s="11">
        <f t="shared" si="12"/>
        <v>5030.9669662604956</v>
      </c>
      <c r="M70" s="11">
        <v>0</v>
      </c>
      <c r="N70" s="11">
        <f t="shared" si="13"/>
        <v>1509290.08987815</v>
      </c>
    </row>
    <row r="71" spans="1:15" x14ac:dyDescent="0.25">
      <c r="A71" s="19">
        <v>47635</v>
      </c>
      <c r="B71" s="11">
        <f t="shared" si="16"/>
        <v>53717.927441904256</v>
      </c>
      <c r="C71" s="12">
        <f t="shared" si="17"/>
        <v>1.2500000000000056E-2</v>
      </c>
      <c r="D71" s="9">
        <f t="shared" si="15"/>
        <v>1.2500000000000002E-2</v>
      </c>
      <c r="E71" s="9">
        <f t="shared" si="18"/>
        <v>0</v>
      </c>
      <c r="F71" s="11">
        <v>0</v>
      </c>
      <c r="G71" s="10">
        <f>IF(MONTH(A71)=1,N(H70)*$G$2,0)</f>
        <v>0</v>
      </c>
      <c r="H71" s="10">
        <f t="shared" si="9"/>
        <v>15000</v>
      </c>
      <c r="I71" s="11">
        <f t="shared" si="10"/>
        <v>1524290.08987815</v>
      </c>
      <c r="J71" s="11">
        <f>I71*C71</f>
        <v>19053.626123476963</v>
      </c>
      <c r="K71" s="11">
        <f t="shared" si="11"/>
        <v>1543343.716001627</v>
      </c>
      <c r="L71" s="11">
        <f t="shared" si="12"/>
        <v>5144.4790533387513</v>
      </c>
      <c r="M71" s="11">
        <v>0</v>
      </c>
      <c r="N71" s="11">
        <f t="shared" si="13"/>
        <v>1543343.716001627</v>
      </c>
    </row>
    <row r="72" spans="1:15" x14ac:dyDescent="0.25">
      <c r="A72" s="19">
        <v>47665</v>
      </c>
      <c r="B72" s="11">
        <f t="shared" si="16"/>
        <v>54389.40153492806</v>
      </c>
      <c r="C72" s="12">
        <f t="shared" si="17"/>
        <v>1.2500000000000015E-2</v>
      </c>
      <c r="D72" s="9">
        <f t="shared" si="15"/>
        <v>1.2500000000000002E-2</v>
      </c>
      <c r="E72" s="9">
        <f t="shared" si="18"/>
        <v>0</v>
      </c>
      <c r="F72" s="11">
        <v>0</v>
      </c>
      <c r="G72" s="10">
        <f>IF(MONTH(A72)=1,N(H71)*$G$2,0)</f>
        <v>0</v>
      </c>
      <c r="H72" s="10">
        <f t="shared" si="9"/>
        <v>15000</v>
      </c>
      <c r="I72" s="11">
        <f t="shared" si="10"/>
        <v>1558343.716001627</v>
      </c>
      <c r="J72" s="11">
        <f>I72*C72</f>
        <v>19479.29645002036</v>
      </c>
      <c r="K72" s="11">
        <f t="shared" si="11"/>
        <v>1577823.0124516473</v>
      </c>
      <c r="L72" s="11">
        <f t="shared" si="12"/>
        <v>5259.4100415054863</v>
      </c>
      <c r="M72" s="11">
        <v>0</v>
      </c>
      <c r="N72" s="11">
        <f t="shared" si="13"/>
        <v>1577823.0124516473</v>
      </c>
    </row>
    <row r="73" spans="1:15" x14ac:dyDescent="0.25">
      <c r="A73" s="19">
        <v>47696</v>
      </c>
      <c r="B73" s="11">
        <f t="shared" si="16"/>
        <v>55069.269054114659</v>
      </c>
      <c r="C73" s="12">
        <f t="shared" si="17"/>
        <v>1.2499999999999961E-2</v>
      </c>
      <c r="D73" s="9">
        <f t="shared" si="15"/>
        <v>1.2500000000000004E-2</v>
      </c>
      <c r="E73" s="9">
        <f t="shared" si="18"/>
        <v>0</v>
      </c>
      <c r="F73" s="11">
        <v>0</v>
      </c>
      <c r="G73" s="10">
        <f>IF(MONTH(A73)=1,N(H72)*$G$2,0)</f>
        <v>0</v>
      </c>
      <c r="H73" s="10">
        <f t="shared" si="9"/>
        <v>15000</v>
      </c>
      <c r="I73" s="11">
        <f t="shared" si="10"/>
        <v>1592823.0124516473</v>
      </c>
      <c r="J73" s="11">
        <f>I73*C73</f>
        <v>19910.28765564553</v>
      </c>
      <c r="K73" s="11">
        <f t="shared" si="11"/>
        <v>1612733.3001072928</v>
      </c>
      <c r="L73" s="11">
        <f t="shared" si="12"/>
        <v>5375.7776670243038</v>
      </c>
      <c r="M73" s="11">
        <v>0</v>
      </c>
      <c r="N73" s="11">
        <f t="shared" si="13"/>
        <v>1612733.3001072928</v>
      </c>
    </row>
    <row r="74" spans="1:15" x14ac:dyDescent="0.25">
      <c r="A74" s="19">
        <v>47727</v>
      </c>
      <c r="B74" s="11">
        <f t="shared" si="16"/>
        <v>55757.634917291092</v>
      </c>
      <c r="C74" s="12">
        <f t="shared" si="17"/>
        <v>1.2500000000000009E-2</v>
      </c>
      <c r="D74" s="9">
        <f t="shared" si="15"/>
        <v>1.2500000000000009E-2</v>
      </c>
      <c r="E74" s="9">
        <f t="shared" si="18"/>
        <v>0</v>
      </c>
      <c r="F74" s="11">
        <v>0</v>
      </c>
      <c r="G74" s="10">
        <f>IF(MONTH(A74)=1,N(H73)*$G$2,0)</f>
        <v>0</v>
      </c>
      <c r="H74" s="10">
        <f t="shared" si="9"/>
        <v>15000</v>
      </c>
      <c r="I74" s="11">
        <f t="shared" si="10"/>
        <v>1627733.3001072928</v>
      </c>
      <c r="J74" s="11">
        <f>I74*C74</f>
        <v>20346.666251341176</v>
      </c>
      <c r="K74" s="11">
        <f t="shared" si="11"/>
        <v>1648079.9663586339</v>
      </c>
      <c r="L74" s="11">
        <f t="shared" si="12"/>
        <v>5493.5998878621076</v>
      </c>
      <c r="M74" s="11">
        <v>0</v>
      </c>
      <c r="N74" s="11">
        <f t="shared" si="13"/>
        <v>1648079.9663586339</v>
      </c>
    </row>
    <row r="75" spans="1:15" x14ac:dyDescent="0.25">
      <c r="A75" s="19">
        <v>47757</v>
      </c>
      <c r="B75" s="11">
        <f t="shared" si="16"/>
        <v>56454.60535375723</v>
      </c>
      <c r="C75" s="12">
        <f t="shared" si="17"/>
        <v>1.2499999999999978E-2</v>
      </c>
      <c r="D75" s="9">
        <f t="shared" si="15"/>
        <v>1.2500000000000004E-2</v>
      </c>
      <c r="E75" s="9">
        <f t="shared" si="18"/>
        <v>0</v>
      </c>
      <c r="F75" s="11">
        <v>0</v>
      </c>
      <c r="G75" s="10">
        <f>IF(MONTH(A75)=1,N(H74)*$G$2,0)</f>
        <v>0</v>
      </c>
      <c r="H75" s="10">
        <f t="shared" si="9"/>
        <v>15000</v>
      </c>
      <c r="I75" s="11">
        <f t="shared" si="10"/>
        <v>1663079.9663586339</v>
      </c>
      <c r="J75" s="11">
        <f>I75*C75</f>
        <v>20788.499579482886</v>
      </c>
      <c r="K75" s="11">
        <f t="shared" si="11"/>
        <v>1683868.4659381169</v>
      </c>
      <c r="L75" s="11">
        <f t="shared" si="12"/>
        <v>5612.8948864603844</v>
      </c>
      <c r="M75" s="11">
        <v>0</v>
      </c>
      <c r="N75" s="11">
        <f t="shared" si="13"/>
        <v>1683868.4659381169</v>
      </c>
    </row>
    <row r="76" spans="1:15" x14ac:dyDescent="0.25">
      <c r="A76" s="19">
        <v>47788</v>
      </c>
      <c r="B76" s="11">
        <f t="shared" si="16"/>
        <v>57160.287920679199</v>
      </c>
      <c r="C76" s="12">
        <f t="shared" si="17"/>
        <v>1.2500000000000061E-2</v>
      </c>
      <c r="D76" s="9">
        <f t="shared" si="15"/>
        <v>1.2500000000000006E-2</v>
      </c>
      <c r="E76" s="9">
        <f t="shared" si="18"/>
        <v>0</v>
      </c>
      <c r="F76" s="11">
        <v>0</v>
      </c>
      <c r="G76" s="10">
        <f>IF(MONTH(A76)=1,N(H75)*$G$2,0)</f>
        <v>0</v>
      </c>
      <c r="H76" s="10">
        <f t="shared" si="9"/>
        <v>15000</v>
      </c>
      <c r="I76" s="11">
        <f t="shared" si="10"/>
        <v>1698868.4659381169</v>
      </c>
      <c r="J76" s="11">
        <f>I76*C76</f>
        <v>21235.855824226564</v>
      </c>
      <c r="K76" s="11">
        <f t="shared" si="11"/>
        <v>1720104.3217623434</v>
      </c>
      <c r="L76" s="11">
        <f t="shared" si="12"/>
        <v>5733.6810725411387</v>
      </c>
      <c r="M76" s="11">
        <v>0</v>
      </c>
      <c r="N76" s="11">
        <f t="shared" si="13"/>
        <v>1720104.3217623434</v>
      </c>
    </row>
    <row r="77" spans="1:15" x14ac:dyDescent="0.25">
      <c r="A77" s="19">
        <v>47818</v>
      </c>
      <c r="B77" s="11">
        <f t="shared" si="16"/>
        <v>57874.791519687686</v>
      </c>
      <c r="C77" s="12">
        <f t="shared" si="17"/>
        <v>1.2499999999999949E-2</v>
      </c>
      <c r="D77" s="9">
        <f t="shared" si="15"/>
        <v>1.2499999999999997E-2</v>
      </c>
      <c r="E77" s="9">
        <f t="shared" si="18"/>
        <v>0.14999999999999997</v>
      </c>
      <c r="F77" s="11">
        <v>0</v>
      </c>
      <c r="G77" s="10">
        <f>IF(MONTH(A77)=1,N(H76)*$G$2,0)</f>
        <v>0</v>
      </c>
      <c r="H77" s="10">
        <f t="shared" si="9"/>
        <v>15000</v>
      </c>
      <c r="I77" s="11">
        <f t="shared" si="10"/>
        <v>1735104.3217623434</v>
      </c>
      <c r="J77" s="11">
        <f>I77*C77</f>
        <v>21688.804022029202</v>
      </c>
      <c r="K77" s="11">
        <f t="shared" si="11"/>
        <v>1756793.1257843727</v>
      </c>
      <c r="L77" s="11">
        <f t="shared" si="12"/>
        <v>5855.9770859479031</v>
      </c>
      <c r="M77" s="11">
        <v>0</v>
      </c>
      <c r="N77" s="11">
        <f t="shared" si="13"/>
        <v>1756793.1257843727</v>
      </c>
      <c r="O77" s="24"/>
    </row>
    <row r="78" spans="1:15" x14ac:dyDescent="0.25">
      <c r="A78" s="19">
        <v>47849</v>
      </c>
      <c r="B78" s="11">
        <f t="shared" si="16"/>
        <v>58598.226413683784</v>
      </c>
      <c r="C78" s="12">
        <f t="shared" si="17"/>
        <v>1.2500000000000037E-2</v>
      </c>
      <c r="D78" s="9">
        <f t="shared" si="15"/>
        <v>1.2500000000000004E-2</v>
      </c>
      <c r="E78" s="9">
        <f t="shared" ref="E78:E88" si="19">IF(MONTH(A78)=12,SUM(C67:C78),0)</f>
        <v>0</v>
      </c>
      <c r="F78" s="11">
        <v>0</v>
      </c>
      <c r="G78" s="10">
        <f>IF(MONTH(A78)=1,N(H77)*$G$2,0)</f>
        <v>0</v>
      </c>
      <c r="H78" s="10">
        <f t="shared" si="9"/>
        <v>15000</v>
      </c>
      <c r="I78" s="11">
        <f t="shared" si="10"/>
        <v>1771793.1257843727</v>
      </c>
      <c r="J78" s="11">
        <f>I78*C78</f>
        <v>22147.414072304724</v>
      </c>
      <c r="K78" s="11">
        <f t="shared" si="11"/>
        <v>1793940.5398566774</v>
      </c>
      <c r="L78" s="11">
        <f t="shared" si="12"/>
        <v>5979.8017995222526</v>
      </c>
      <c r="M78" s="11">
        <v>0</v>
      </c>
      <c r="N78" s="11">
        <f t="shared" si="13"/>
        <v>1793940.5398566774</v>
      </c>
    </row>
    <row r="79" spans="1:15" x14ac:dyDescent="0.25">
      <c r="A79" s="19">
        <v>47880</v>
      </c>
      <c r="B79" s="11">
        <f t="shared" si="16"/>
        <v>59330.704243854831</v>
      </c>
      <c r="C79" s="12">
        <f t="shared" si="17"/>
        <v>1.2499999999999989E-2</v>
      </c>
      <c r="D79" s="9">
        <f t="shared" si="15"/>
        <v>1.2500000000000004E-2</v>
      </c>
      <c r="E79" s="9">
        <f t="shared" si="19"/>
        <v>0</v>
      </c>
      <c r="F79" s="11">
        <v>0</v>
      </c>
      <c r="G79" s="10">
        <f>IF(MONTH(A79)=1,N(H78)*$G$2,0)</f>
        <v>0</v>
      </c>
      <c r="H79" s="10">
        <f t="shared" si="9"/>
        <v>15000</v>
      </c>
      <c r="I79" s="11">
        <f t="shared" si="10"/>
        <v>1808940.5398566774</v>
      </c>
      <c r="J79" s="11">
        <f>I79*C79</f>
        <v>22611.756748208449</v>
      </c>
      <c r="K79" s="11">
        <f t="shared" si="11"/>
        <v>1831552.296604886</v>
      </c>
      <c r="L79" s="11">
        <f t="shared" si="12"/>
        <v>6105.1743220162807</v>
      </c>
      <c r="M79" s="11">
        <v>0</v>
      </c>
      <c r="N79" s="11">
        <f t="shared" si="13"/>
        <v>1831552.296604886</v>
      </c>
    </row>
    <row r="80" spans="1:15" x14ac:dyDescent="0.25">
      <c r="A80" s="19">
        <v>47908</v>
      </c>
      <c r="B80" s="11">
        <f t="shared" si="16"/>
        <v>60072.338046903016</v>
      </c>
      <c r="C80" s="12">
        <f t="shared" si="17"/>
        <v>1.2500000000000004E-2</v>
      </c>
      <c r="D80" s="9">
        <f t="shared" si="15"/>
        <v>1.2500000000000011E-2</v>
      </c>
      <c r="E80" s="9">
        <f t="shared" si="19"/>
        <v>0</v>
      </c>
      <c r="F80" s="11">
        <v>0</v>
      </c>
      <c r="G80" s="10">
        <f>IF(MONTH(A80)=1,N(H79)*$G$2,0)</f>
        <v>0</v>
      </c>
      <c r="H80" s="10">
        <f t="shared" si="9"/>
        <v>15000</v>
      </c>
      <c r="I80" s="11">
        <f t="shared" si="10"/>
        <v>1846552.296604886</v>
      </c>
      <c r="J80" s="11">
        <f>I80*C80</f>
        <v>23081.903707561083</v>
      </c>
      <c r="K80" s="11">
        <f t="shared" si="11"/>
        <v>1869634.200312447</v>
      </c>
      <c r="L80" s="11">
        <f t="shared" si="12"/>
        <v>6232.1140010414838</v>
      </c>
      <c r="M80" s="11">
        <v>0</v>
      </c>
      <c r="N80" s="11">
        <f t="shared" si="13"/>
        <v>1869634.200312447</v>
      </c>
    </row>
    <row r="81" spans="1:14" x14ac:dyDescent="0.25">
      <c r="A81" s="19">
        <v>47939</v>
      </c>
      <c r="B81" s="11">
        <f t="shared" si="16"/>
        <v>60823.242272489304</v>
      </c>
      <c r="C81" s="12">
        <f t="shared" si="17"/>
        <v>1.2500000000000001E-2</v>
      </c>
      <c r="D81" s="9">
        <f t="shared" si="15"/>
        <v>1.2500000000000009E-2</v>
      </c>
      <c r="E81" s="9">
        <f t="shared" si="19"/>
        <v>0</v>
      </c>
      <c r="F81" s="11">
        <v>0</v>
      </c>
      <c r="G81" s="10">
        <f>IF(MONTH(A81)=1,N(H80)*$G$2,0)</f>
        <v>0</v>
      </c>
      <c r="H81" s="10">
        <f t="shared" si="9"/>
        <v>15000</v>
      </c>
      <c r="I81" s="11">
        <f t="shared" si="10"/>
        <v>1884634.200312447</v>
      </c>
      <c r="J81" s="11">
        <f>I81*C81</f>
        <v>23557.92750390559</v>
      </c>
      <c r="K81" s="11">
        <f t="shared" si="11"/>
        <v>1908192.1278163525</v>
      </c>
      <c r="L81" s="11">
        <f t="shared" si="12"/>
        <v>6360.6404260545023</v>
      </c>
      <c r="M81" s="11">
        <v>0</v>
      </c>
      <c r="N81" s="11">
        <f t="shared" si="13"/>
        <v>1908192.1278163525</v>
      </c>
    </row>
    <row r="82" spans="1:14" x14ac:dyDescent="0.25">
      <c r="A82" s="19">
        <v>47969</v>
      </c>
      <c r="B82" s="11">
        <f t="shared" si="16"/>
        <v>61583.532800895424</v>
      </c>
      <c r="C82" s="12">
        <f t="shared" si="17"/>
        <v>1.2500000000000058E-2</v>
      </c>
      <c r="D82" s="9">
        <f t="shared" si="15"/>
        <v>1.2500000000000013E-2</v>
      </c>
      <c r="E82" s="9">
        <f t="shared" si="19"/>
        <v>0</v>
      </c>
      <c r="F82" s="11">
        <v>0</v>
      </c>
      <c r="G82" s="10">
        <f>IF(MONTH(A82)=1,N(H81)*$G$2,0)</f>
        <v>0</v>
      </c>
      <c r="H82" s="10">
        <f t="shared" si="9"/>
        <v>15000</v>
      </c>
      <c r="I82" s="11">
        <f t="shared" si="10"/>
        <v>1923192.1278163525</v>
      </c>
      <c r="J82" s="11">
        <f>I82*C82</f>
        <v>24039.901597704516</v>
      </c>
      <c r="K82" s="11">
        <f t="shared" si="11"/>
        <v>1947232.029414057</v>
      </c>
      <c r="L82" s="11">
        <f t="shared" si="12"/>
        <v>6490.7734313801839</v>
      </c>
      <c r="M82" s="11">
        <v>0</v>
      </c>
      <c r="N82" s="11">
        <f t="shared" si="13"/>
        <v>1947232.029414057</v>
      </c>
    </row>
    <row r="83" spans="1:14" x14ac:dyDescent="0.25">
      <c r="A83" s="19">
        <v>48000</v>
      </c>
      <c r="B83" s="11">
        <f t="shared" si="16"/>
        <v>62353.326960906619</v>
      </c>
      <c r="C83" s="12">
        <f t="shared" si="17"/>
        <v>1.2500000000000041E-2</v>
      </c>
      <c r="D83" s="9">
        <f t="shared" si="15"/>
        <v>1.2500000000000011E-2</v>
      </c>
      <c r="E83" s="9">
        <f t="shared" si="19"/>
        <v>0</v>
      </c>
      <c r="F83" s="11">
        <v>0</v>
      </c>
      <c r="G83" s="10">
        <f>IF(MONTH(A83)=1,N(H82)*$G$2,0)</f>
        <v>0</v>
      </c>
      <c r="H83" s="10">
        <f t="shared" si="9"/>
        <v>15000</v>
      </c>
      <c r="I83" s="11">
        <f t="shared" si="10"/>
        <v>1962232.029414057</v>
      </c>
      <c r="J83" s="11">
        <f>I83*C83</f>
        <v>24527.900367675793</v>
      </c>
      <c r="K83" s="11">
        <f t="shared" si="11"/>
        <v>1986759.9297817328</v>
      </c>
      <c r="L83" s="11">
        <f t="shared" si="12"/>
        <v>6622.5330992724366</v>
      </c>
      <c r="M83" s="11">
        <v>0</v>
      </c>
      <c r="N83" s="11">
        <f t="shared" si="13"/>
        <v>1986759.9297817328</v>
      </c>
    </row>
    <row r="84" spans="1:14" x14ac:dyDescent="0.25">
      <c r="A84" s="19">
        <v>48030</v>
      </c>
      <c r="B84" s="11">
        <f t="shared" si="16"/>
        <v>63132.743547917955</v>
      </c>
      <c r="C84" s="12">
        <f t="shared" si="17"/>
        <v>1.2500000000000048E-2</v>
      </c>
      <c r="D84" s="9">
        <f t="shared" si="15"/>
        <v>1.2500000000000009E-2</v>
      </c>
      <c r="E84" s="9">
        <f t="shared" si="19"/>
        <v>0</v>
      </c>
      <c r="F84" s="11">
        <v>0</v>
      </c>
      <c r="G84" s="10">
        <f>IF(MONTH(A84)=1,N(H83)*$G$2,0)</f>
        <v>0</v>
      </c>
      <c r="H84" s="10">
        <f t="shared" si="9"/>
        <v>15000</v>
      </c>
      <c r="I84" s="11">
        <f t="shared" si="10"/>
        <v>2001759.9297817328</v>
      </c>
      <c r="J84" s="11">
        <f>I84*C84</f>
        <v>25021.999122271754</v>
      </c>
      <c r="K84" s="11">
        <f t="shared" si="11"/>
        <v>2026781.9289040046</v>
      </c>
      <c r="L84" s="11">
        <f t="shared" si="12"/>
        <v>6755.9397630133426</v>
      </c>
      <c r="M84" s="11">
        <v>0</v>
      </c>
      <c r="N84" s="11">
        <f t="shared" si="13"/>
        <v>2026781.9289040046</v>
      </c>
    </row>
    <row r="85" spans="1:14" x14ac:dyDescent="0.25">
      <c r="A85" s="19">
        <v>48061</v>
      </c>
      <c r="B85" s="11">
        <f t="shared" si="16"/>
        <v>63921.902842266929</v>
      </c>
      <c r="C85" s="12">
        <f t="shared" si="17"/>
        <v>1.2499999999999994E-2</v>
      </c>
      <c r="D85" s="9">
        <f t="shared" si="15"/>
        <v>1.2500000000000011E-2</v>
      </c>
      <c r="E85" s="9">
        <f t="shared" si="19"/>
        <v>0</v>
      </c>
      <c r="F85" s="11">
        <v>0</v>
      </c>
      <c r="G85" s="10">
        <f>IF(MONTH(A85)=1,N(H84)*$G$2,0)</f>
        <v>0</v>
      </c>
      <c r="H85" s="10">
        <f t="shared" si="9"/>
        <v>15000</v>
      </c>
      <c r="I85" s="11">
        <f t="shared" si="10"/>
        <v>2041781.9289040046</v>
      </c>
      <c r="J85" s="11">
        <f>I85*C85</f>
        <v>25522.274111300045</v>
      </c>
      <c r="K85" s="11">
        <f t="shared" si="11"/>
        <v>2067304.2030153046</v>
      </c>
      <c r="L85" s="11">
        <f t="shared" si="12"/>
        <v>6891.0140100510089</v>
      </c>
      <c r="M85" s="11">
        <v>0</v>
      </c>
      <c r="N85" s="11">
        <f t="shared" si="13"/>
        <v>2067304.2030153046</v>
      </c>
    </row>
    <row r="86" spans="1:14" x14ac:dyDescent="0.25">
      <c r="A86" s="19">
        <v>48092</v>
      </c>
      <c r="B86" s="11">
        <f t="shared" si="16"/>
        <v>64720.926627795263</v>
      </c>
      <c r="C86" s="12">
        <f t="shared" si="17"/>
        <v>1.2499999999999959E-2</v>
      </c>
      <c r="D86" s="9">
        <f t="shared" si="15"/>
        <v>1.2500000000000006E-2</v>
      </c>
      <c r="E86" s="9">
        <f t="shared" si="19"/>
        <v>0</v>
      </c>
      <c r="F86" s="11">
        <v>0</v>
      </c>
      <c r="G86" s="10">
        <f>IF(MONTH(A86)=1,N(H85)*$G$2,0)</f>
        <v>0</v>
      </c>
      <c r="H86" s="10">
        <f t="shared" si="9"/>
        <v>15000</v>
      </c>
      <c r="I86" s="11">
        <f t="shared" si="10"/>
        <v>2082304.2030153046</v>
      </c>
      <c r="J86" s="11">
        <f>I86*C86</f>
        <v>26028.802537691223</v>
      </c>
      <c r="K86" s="11">
        <f t="shared" si="11"/>
        <v>2108333.0055529959</v>
      </c>
      <c r="L86" s="11">
        <f t="shared" si="12"/>
        <v>7027.7766851766464</v>
      </c>
      <c r="M86" s="11">
        <v>0</v>
      </c>
      <c r="N86" s="11">
        <f t="shared" si="13"/>
        <v>2108333.0055529959</v>
      </c>
    </row>
    <row r="87" spans="1:14" x14ac:dyDescent="0.25">
      <c r="A87" s="19">
        <v>48122</v>
      </c>
      <c r="B87" s="11">
        <f t="shared" si="16"/>
        <v>65529.9382106427</v>
      </c>
      <c r="C87" s="12">
        <f t="shared" si="17"/>
        <v>1.2499999999999945E-2</v>
      </c>
      <c r="D87" s="9">
        <f t="shared" si="15"/>
        <v>1.2500000000000006E-2</v>
      </c>
      <c r="E87" s="9">
        <f t="shared" si="19"/>
        <v>0</v>
      </c>
      <c r="F87" s="11">
        <v>0</v>
      </c>
      <c r="G87" s="10">
        <f>IF(MONTH(A87)=1,N(H86)*$G$2,0)</f>
        <v>0</v>
      </c>
      <c r="H87" s="10">
        <f t="shared" si="9"/>
        <v>15000</v>
      </c>
      <c r="I87" s="11">
        <f t="shared" si="10"/>
        <v>2123333.0055529959</v>
      </c>
      <c r="J87" s="11">
        <f>I87*C87</f>
        <v>26541.662569412332</v>
      </c>
      <c r="K87" s="11">
        <f t="shared" si="11"/>
        <v>2149874.6681224084</v>
      </c>
      <c r="L87" s="11">
        <f t="shared" si="12"/>
        <v>7166.2488937413546</v>
      </c>
      <c r="M87" s="11">
        <v>0</v>
      </c>
      <c r="N87" s="11">
        <f t="shared" si="13"/>
        <v>2149874.6681224084</v>
      </c>
    </row>
    <row r="88" spans="1:14" x14ac:dyDescent="0.25">
      <c r="A88" s="19">
        <v>48153</v>
      </c>
      <c r="B88" s="11">
        <f t="shared" si="16"/>
        <v>66349.062438275738</v>
      </c>
      <c r="C88" s="12">
        <f t="shared" si="17"/>
        <v>1.250000000000006E-2</v>
      </c>
      <c r="D88" s="9">
        <f t="shared" si="15"/>
        <v>1.2500000000000009E-2</v>
      </c>
      <c r="E88" s="9">
        <f t="shared" si="19"/>
        <v>0</v>
      </c>
      <c r="F88" s="11">
        <v>0</v>
      </c>
      <c r="G88" s="10">
        <f>IF(MONTH(A88)=1,N(H87)*$G$2,0)</f>
        <v>0</v>
      </c>
      <c r="H88" s="10">
        <f t="shared" si="9"/>
        <v>15000</v>
      </c>
      <c r="I88" s="11">
        <f t="shared" si="10"/>
        <v>2164874.6681224084</v>
      </c>
      <c r="J88" s="11">
        <f>I88*C88</f>
        <v>27060.933351530235</v>
      </c>
      <c r="K88" s="11">
        <f t="shared" si="11"/>
        <v>2191935.6014739387</v>
      </c>
      <c r="L88" s="11">
        <f t="shared" si="12"/>
        <v>7306.4520049131215</v>
      </c>
      <c r="M88" s="11">
        <v>0</v>
      </c>
      <c r="N88" s="11">
        <f t="shared" si="13"/>
        <v>2191935.6014739387</v>
      </c>
    </row>
    <row r="89" spans="1:14" x14ac:dyDescent="0.25">
      <c r="A89" s="19">
        <v>48183</v>
      </c>
      <c r="B89" s="11">
        <f t="shared" si="16"/>
        <v>67178.425718754181</v>
      </c>
      <c r="C89" s="12">
        <f t="shared" si="17"/>
        <v>1.2499999999999942E-2</v>
      </c>
      <c r="D89" s="9">
        <f t="shared" si="15"/>
        <v>1.2500000000000006E-2</v>
      </c>
      <c r="E89" s="9">
        <f t="shared" ref="E89" si="20">IF(MONTH(A89)=12,SUM(C78:C89),0)</f>
        <v>0.15000000000000008</v>
      </c>
      <c r="F89" s="11">
        <v>0</v>
      </c>
      <c r="G89" s="10">
        <f>IF(MONTH(A89)=1,N(H88)*$G$2,0)</f>
        <v>0</v>
      </c>
      <c r="H89" s="10">
        <f t="shared" si="9"/>
        <v>15000</v>
      </c>
      <c r="I89" s="11">
        <f t="shared" si="10"/>
        <v>2206935.6014739387</v>
      </c>
      <c r="J89" s="11">
        <f>I89*C89</f>
        <v>27586.695018424103</v>
      </c>
      <c r="K89" s="11">
        <f t="shared" si="11"/>
        <v>2234522.2964923629</v>
      </c>
      <c r="L89" s="11">
        <f t="shared" si="12"/>
        <v>7448.4076549745359</v>
      </c>
      <c r="M89" s="11">
        <v>0</v>
      </c>
      <c r="N89" s="11">
        <f t="shared" si="13"/>
        <v>2234522.2964923629</v>
      </c>
    </row>
    <row r="90" spans="1:14" x14ac:dyDescent="0.25">
      <c r="A90" s="19">
        <v>48214</v>
      </c>
      <c r="B90" s="11">
        <f t="shared" ref="B90:B153" si="21">(B89*$A$2)+B89</f>
        <v>68018.156040238609</v>
      </c>
      <c r="C90" s="12">
        <f t="shared" ref="C90:C153" si="22">(B90-B89)/B89</f>
        <v>1.2500000000000022E-2</v>
      </c>
      <c r="D90" s="9">
        <f t="shared" ref="D90:D153" si="23">AVERAGE(C79:C90)</f>
        <v>1.2500000000000006E-2</v>
      </c>
      <c r="E90" s="9">
        <f t="shared" ref="E90:E153" si="24">IF(MONTH(A90)=12,SUM(C79:C90),0)</f>
        <v>0</v>
      </c>
      <c r="F90" s="11">
        <v>0</v>
      </c>
      <c r="G90" s="10">
        <f>IF(MONTH(A90)=1,N(H89)*$G$2,0)</f>
        <v>0</v>
      </c>
      <c r="H90" s="10">
        <f t="shared" si="9"/>
        <v>15000</v>
      </c>
      <c r="I90" s="11">
        <f t="shared" si="10"/>
        <v>2249522.2964923629</v>
      </c>
      <c r="J90" s="11">
        <f>I90*C90</f>
        <v>28119.028706154586</v>
      </c>
      <c r="K90" s="11">
        <f t="shared" si="11"/>
        <v>2277641.3251985176</v>
      </c>
      <c r="L90" s="11">
        <f t="shared" si="12"/>
        <v>7592.1377506617182</v>
      </c>
      <c r="M90" s="11">
        <v>0</v>
      </c>
      <c r="N90" s="11">
        <f t="shared" si="13"/>
        <v>2277641.3251985176</v>
      </c>
    </row>
    <row r="91" spans="1:14" x14ac:dyDescent="0.25">
      <c r="A91" s="19">
        <v>48245</v>
      </c>
      <c r="B91" s="11">
        <f t="shared" si="21"/>
        <v>68868.382990741593</v>
      </c>
      <c r="C91" s="12">
        <f t="shared" si="22"/>
        <v>1.2500000000000013E-2</v>
      </c>
      <c r="D91" s="9">
        <f t="shared" si="23"/>
        <v>1.2500000000000006E-2</v>
      </c>
      <c r="E91" s="9">
        <f t="shared" si="24"/>
        <v>0</v>
      </c>
      <c r="F91" s="11">
        <v>0</v>
      </c>
      <c r="G91" s="10">
        <f>IF(MONTH(A91)=1,N(H90)*$G$2,0)</f>
        <v>0</v>
      </c>
      <c r="H91" s="10">
        <f t="shared" ref="H91:H154" si="25">N(H90)+G91+F91</f>
        <v>15000</v>
      </c>
      <c r="I91" s="11">
        <f t="shared" ref="I91:I154" si="26">N(N90)+H91</f>
        <v>2292641.3251985176</v>
      </c>
      <c r="J91" s="11">
        <f>I91*C91</f>
        <v>28658.016564981499</v>
      </c>
      <c r="K91" s="11">
        <f t="shared" ref="K91:K154" si="27">I91+J91</f>
        <v>2321299.3417634992</v>
      </c>
      <c r="L91" s="11">
        <f t="shared" ref="L91:L154" si="28">(I91+J91)*0.00333333333333333</f>
        <v>7737.6644725449896</v>
      </c>
      <c r="M91" s="11">
        <v>0</v>
      </c>
      <c r="N91" s="11">
        <f t="shared" ref="N91:N154" si="29">I91+J91-M91</f>
        <v>2321299.3417634992</v>
      </c>
    </row>
    <row r="92" spans="1:14" x14ac:dyDescent="0.25">
      <c r="A92" s="19">
        <v>48274</v>
      </c>
      <c r="B92" s="11">
        <f t="shared" si="21"/>
        <v>69729.237778125869</v>
      </c>
      <c r="C92" s="12">
        <f t="shared" si="22"/>
        <v>1.2500000000000093E-2</v>
      </c>
      <c r="D92" s="9">
        <f t="shared" si="23"/>
        <v>1.2500000000000013E-2</v>
      </c>
      <c r="E92" s="9">
        <f t="shared" si="24"/>
        <v>0</v>
      </c>
      <c r="F92" s="11">
        <v>0</v>
      </c>
      <c r="G92" s="10">
        <f>IF(MONTH(A92)=1,N(H91)*$G$2,0)</f>
        <v>0</v>
      </c>
      <c r="H92" s="10">
        <f t="shared" si="25"/>
        <v>15000</v>
      </c>
      <c r="I92" s="11">
        <f t="shared" si="26"/>
        <v>2336299.3417634992</v>
      </c>
      <c r="J92" s="11">
        <f>I92*C92</f>
        <v>29203.741772043955</v>
      </c>
      <c r="K92" s="11">
        <f t="shared" si="27"/>
        <v>2365503.0835355432</v>
      </c>
      <c r="L92" s="11">
        <f t="shared" si="28"/>
        <v>7885.0102784518031</v>
      </c>
      <c r="M92" s="11">
        <v>0</v>
      </c>
      <c r="N92" s="11">
        <f t="shared" si="29"/>
        <v>2365503.0835355432</v>
      </c>
    </row>
    <row r="93" spans="1:14" x14ac:dyDescent="0.25">
      <c r="A93" s="19">
        <v>48305</v>
      </c>
      <c r="B93" s="11">
        <f t="shared" si="21"/>
        <v>70600.853250352448</v>
      </c>
      <c r="C93" s="12">
        <f t="shared" si="22"/>
        <v>1.250000000000007E-2</v>
      </c>
      <c r="D93" s="9">
        <f t="shared" si="23"/>
        <v>1.250000000000002E-2</v>
      </c>
      <c r="E93" s="9">
        <f t="shared" si="24"/>
        <v>0</v>
      </c>
      <c r="F93" s="11">
        <v>0</v>
      </c>
      <c r="G93" s="10">
        <f>IF(MONTH(A93)=1,N(H92)*$G$2,0)</f>
        <v>0</v>
      </c>
      <c r="H93" s="10">
        <f t="shared" si="25"/>
        <v>15000</v>
      </c>
      <c r="I93" s="11">
        <f t="shared" si="26"/>
        <v>2380503.0835355432</v>
      </c>
      <c r="J93" s="11">
        <f>I93*C93</f>
        <v>29756.288544194456</v>
      </c>
      <c r="K93" s="11">
        <f t="shared" si="27"/>
        <v>2410259.3720797375</v>
      </c>
      <c r="L93" s="11">
        <f t="shared" si="28"/>
        <v>8034.1979069324507</v>
      </c>
      <c r="M93" s="11">
        <v>0</v>
      </c>
      <c r="N93" s="11">
        <f t="shared" si="29"/>
        <v>2410259.3720797375</v>
      </c>
    </row>
    <row r="94" spans="1:14" x14ac:dyDescent="0.25">
      <c r="A94" s="19">
        <v>48335</v>
      </c>
      <c r="B94" s="11">
        <f t="shared" si="21"/>
        <v>71483.363915981856</v>
      </c>
      <c r="C94" s="12">
        <f t="shared" si="22"/>
        <v>1.2500000000000039E-2</v>
      </c>
      <c r="D94" s="9">
        <f t="shared" si="23"/>
        <v>1.2500000000000018E-2</v>
      </c>
      <c r="E94" s="9">
        <f t="shared" si="24"/>
        <v>0</v>
      </c>
      <c r="F94" s="11">
        <v>0</v>
      </c>
      <c r="G94" s="10">
        <f>IF(MONTH(A94)=1,N(H93)*$G$2,0)</f>
        <v>0</v>
      </c>
      <c r="H94" s="10">
        <f t="shared" si="25"/>
        <v>15000</v>
      </c>
      <c r="I94" s="11">
        <f t="shared" si="26"/>
        <v>2425259.3720797375</v>
      </c>
      <c r="J94" s="11">
        <f>I94*C94</f>
        <v>30315.742150996812</v>
      </c>
      <c r="K94" s="11">
        <f t="shared" si="27"/>
        <v>2455575.1142307343</v>
      </c>
      <c r="L94" s="11">
        <f t="shared" si="28"/>
        <v>8185.2503807691064</v>
      </c>
      <c r="M94" s="11">
        <v>0</v>
      </c>
      <c r="N94" s="11">
        <f t="shared" si="29"/>
        <v>2455575.1142307343</v>
      </c>
    </row>
    <row r="95" spans="1:14" x14ac:dyDescent="0.25">
      <c r="A95" s="19">
        <v>48366</v>
      </c>
      <c r="B95" s="11">
        <f t="shared" si="21"/>
        <v>72376.905964931633</v>
      </c>
      <c r="C95" s="12">
        <f t="shared" si="22"/>
        <v>1.2500000000000058E-2</v>
      </c>
      <c r="D95" s="9">
        <f t="shared" si="23"/>
        <v>1.250000000000002E-2</v>
      </c>
      <c r="E95" s="9">
        <f t="shared" si="24"/>
        <v>0</v>
      </c>
      <c r="F95" s="11">
        <v>0</v>
      </c>
      <c r="G95" s="10">
        <f>IF(MONTH(A95)=1,N(H94)*$G$2,0)</f>
        <v>0</v>
      </c>
      <c r="H95" s="10">
        <f t="shared" si="25"/>
        <v>15000</v>
      </c>
      <c r="I95" s="11">
        <f t="shared" si="26"/>
        <v>2470575.1142307343</v>
      </c>
      <c r="J95" s="11">
        <f>I95*C95</f>
        <v>30882.188927884323</v>
      </c>
      <c r="K95" s="11">
        <f t="shared" si="27"/>
        <v>2501457.3031586185</v>
      </c>
      <c r="L95" s="11">
        <f t="shared" si="28"/>
        <v>8338.1910105287207</v>
      </c>
      <c r="M95" s="11">
        <v>0</v>
      </c>
      <c r="N95" s="11">
        <f t="shared" si="29"/>
        <v>2501457.3031586185</v>
      </c>
    </row>
    <row r="96" spans="1:14" x14ac:dyDescent="0.25">
      <c r="A96" s="19">
        <v>48396</v>
      </c>
      <c r="B96" s="11">
        <f t="shared" si="21"/>
        <v>73281.617289493282</v>
      </c>
      <c r="C96" s="12">
        <f t="shared" si="22"/>
        <v>1.2500000000000053E-2</v>
      </c>
      <c r="D96" s="9">
        <f t="shared" si="23"/>
        <v>1.250000000000002E-2</v>
      </c>
      <c r="E96" s="9">
        <f t="shared" si="24"/>
        <v>0</v>
      </c>
      <c r="F96" s="11">
        <v>0</v>
      </c>
      <c r="G96" s="10">
        <f>IF(MONTH(A96)=1,N(H95)*$G$2,0)</f>
        <v>0</v>
      </c>
      <c r="H96" s="10">
        <f t="shared" si="25"/>
        <v>15000</v>
      </c>
      <c r="I96" s="11">
        <f t="shared" si="26"/>
        <v>2516457.3031586185</v>
      </c>
      <c r="J96" s="11">
        <f>I96*C96</f>
        <v>31455.716289482865</v>
      </c>
      <c r="K96" s="11">
        <f t="shared" si="27"/>
        <v>2547913.0194481015</v>
      </c>
      <c r="L96" s="11">
        <f t="shared" si="28"/>
        <v>8493.043398160331</v>
      </c>
      <c r="M96" s="11">
        <v>0</v>
      </c>
      <c r="N96" s="11">
        <f t="shared" si="29"/>
        <v>2547913.0194481015</v>
      </c>
    </row>
    <row r="97" spans="1:14" x14ac:dyDescent="0.25">
      <c r="A97" s="19">
        <v>48427</v>
      </c>
      <c r="B97" s="11">
        <f t="shared" si="21"/>
        <v>74197.637505611943</v>
      </c>
      <c r="C97" s="12">
        <f t="shared" si="22"/>
        <v>1.2499999999999928E-2</v>
      </c>
      <c r="D97" s="9">
        <f t="shared" si="23"/>
        <v>1.2500000000000013E-2</v>
      </c>
      <c r="E97" s="9">
        <f t="shared" si="24"/>
        <v>0</v>
      </c>
      <c r="F97" s="11">
        <v>0</v>
      </c>
      <c r="G97" s="10">
        <f>IF(MONTH(A97)=1,N(H96)*$G$2,0)</f>
        <v>0</v>
      </c>
      <c r="H97" s="10">
        <f t="shared" si="25"/>
        <v>15000</v>
      </c>
      <c r="I97" s="11">
        <f t="shared" si="26"/>
        <v>2562913.0194481015</v>
      </c>
      <c r="J97" s="11">
        <f>I97*C97</f>
        <v>32036.412743101086</v>
      </c>
      <c r="K97" s="11">
        <f t="shared" si="27"/>
        <v>2594949.4321912024</v>
      </c>
      <c r="L97" s="11">
        <f t="shared" si="28"/>
        <v>8649.8314406373338</v>
      </c>
      <c r="M97" s="11">
        <v>0</v>
      </c>
      <c r="N97" s="11">
        <f t="shared" si="29"/>
        <v>2594949.4321912024</v>
      </c>
    </row>
    <row r="98" spans="1:14" x14ac:dyDescent="0.25">
      <c r="A98" s="19">
        <v>48458</v>
      </c>
      <c r="B98" s="11">
        <f t="shared" si="21"/>
        <v>75125.107974432089</v>
      </c>
      <c r="C98" s="12">
        <f t="shared" si="22"/>
        <v>1.2499999999999949E-2</v>
      </c>
      <c r="D98" s="9">
        <f t="shared" si="23"/>
        <v>1.2500000000000013E-2</v>
      </c>
      <c r="E98" s="9">
        <f t="shared" si="24"/>
        <v>0</v>
      </c>
      <c r="F98" s="11">
        <v>0</v>
      </c>
      <c r="G98" s="10">
        <f>IF(MONTH(A98)=1,N(H97)*$G$2,0)</f>
        <v>0</v>
      </c>
      <c r="H98" s="10">
        <f t="shared" si="25"/>
        <v>15000</v>
      </c>
      <c r="I98" s="11">
        <f t="shared" si="26"/>
        <v>2609949.4321912024</v>
      </c>
      <c r="J98" s="11">
        <f>I98*C98</f>
        <v>32624.367902389895</v>
      </c>
      <c r="K98" s="11">
        <f t="shared" si="27"/>
        <v>2642573.8000935921</v>
      </c>
      <c r="L98" s="11">
        <f t="shared" si="28"/>
        <v>8808.5793336452989</v>
      </c>
      <c r="M98" s="11">
        <v>0</v>
      </c>
      <c r="N98" s="11">
        <f t="shared" si="29"/>
        <v>2642573.8000935921</v>
      </c>
    </row>
    <row r="99" spans="1:14" x14ac:dyDescent="0.25">
      <c r="A99" s="19">
        <v>48488</v>
      </c>
      <c r="B99" s="11">
        <f t="shared" si="21"/>
        <v>76064.171824112491</v>
      </c>
      <c r="C99" s="12">
        <f t="shared" si="22"/>
        <v>1.2500000000000015E-2</v>
      </c>
      <c r="D99" s="9">
        <f t="shared" si="23"/>
        <v>1.250000000000002E-2</v>
      </c>
      <c r="E99" s="9">
        <f t="shared" si="24"/>
        <v>0</v>
      </c>
      <c r="F99" s="11">
        <v>0</v>
      </c>
      <c r="G99" s="10">
        <f>IF(MONTH(A99)=1,N(H98)*$G$2,0)</f>
        <v>0</v>
      </c>
      <c r="H99" s="10">
        <f t="shared" si="25"/>
        <v>15000</v>
      </c>
      <c r="I99" s="11">
        <f t="shared" si="26"/>
        <v>2657573.8000935921</v>
      </c>
      <c r="J99" s="11">
        <f>I99*C99</f>
        <v>33219.672501169938</v>
      </c>
      <c r="K99" s="11">
        <f t="shared" si="27"/>
        <v>2690793.4725947622</v>
      </c>
      <c r="L99" s="11">
        <f t="shared" si="28"/>
        <v>8969.3115753158654</v>
      </c>
      <c r="M99" s="11">
        <v>0</v>
      </c>
      <c r="N99" s="11">
        <f t="shared" si="29"/>
        <v>2690793.4725947622</v>
      </c>
    </row>
    <row r="100" spans="1:14" x14ac:dyDescent="0.25">
      <c r="A100" s="19">
        <v>48519</v>
      </c>
      <c r="B100" s="11">
        <f t="shared" si="21"/>
        <v>77014.973971913903</v>
      </c>
      <c r="C100" s="12">
        <f t="shared" si="22"/>
        <v>1.2500000000000084E-2</v>
      </c>
      <c r="D100" s="9">
        <f t="shared" si="23"/>
        <v>1.2500000000000023E-2</v>
      </c>
      <c r="E100" s="9">
        <f t="shared" si="24"/>
        <v>0</v>
      </c>
      <c r="F100" s="11">
        <v>0</v>
      </c>
      <c r="G100" s="10">
        <f>IF(MONTH(A100)=1,N(H99)*$G$2,0)</f>
        <v>0</v>
      </c>
      <c r="H100" s="10">
        <f t="shared" si="25"/>
        <v>15000</v>
      </c>
      <c r="I100" s="11">
        <f t="shared" si="26"/>
        <v>2705793.4725947622</v>
      </c>
      <c r="J100" s="11">
        <f>I100*C100</f>
        <v>33822.418407434758</v>
      </c>
      <c r="K100" s="11">
        <f t="shared" si="27"/>
        <v>2739615.8910021968</v>
      </c>
      <c r="L100" s="11">
        <f t="shared" si="28"/>
        <v>9132.052970007313</v>
      </c>
      <c r="M100" s="11">
        <v>0</v>
      </c>
      <c r="N100" s="11">
        <f t="shared" si="29"/>
        <v>2739615.8910021968</v>
      </c>
    </row>
    <row r="101" spans="1:14" x14ac:dyDescent="0.25">
      <c r="A101" s="19">
        <v>48549</v>
      </c>
      <c r="B101" s="11">
        <f t="shared" si="21"/>
        <v>77977.661146562823</v>
      </c>
      <c r="C101" s="12">
        <f t="shared" si="22"/>
        <v>1.2499999999999945E-2</v>
      </c>
      <c r="D101" s="9">
        <f t="shared" si="23"/>
        <v>1.2500000000000023E-2</v>
      </c>
      <c r="E101" s="9">
        <f t="shared" si="24"/>
        <v>0.15000000000000027</v>
      </c>
      <c r="F101" s="11">
        <v>0</v>
      </c>
      <c r="G101" s="10">
        <f>IF(MONTH(A101)=1,N(H100)*$G$2,0)</f>
        <v>0</v>
      </c>
      <c r="H101" s="10">
        <f t="shared" si="25"/>
        <v>15000</v>
      </c>
      <c r="I101" s="11">
        <f t="shared" si="26"/>
        <v>2754615.8910021968</v>
      </c>
      <c r="J101" s="11">
        <f>I101*C101</f>
        <v>34432.698637527312</v>
      </c>
      <c r="K101" s="11">
        <f t="shared" si="27"/>
        <v>2789048.5896397242</v>
      </c>
      <c r="L101" s="11">
        <f t="shared" si="28"/>
        <v>9296.8286321324049</v>
      </c>
      <c r="M101" s="11">
        <v>0</v>
      </c>
      <c r="N101" s="11">
        <f t="shared" si="29"/>
        <v>2789048.5896397242</v>
      </c>
    </row>
    <row r="102" spans="1:14" x14ac:dyDescent="0.25">
      <c r="A102" s="19">
        <v>48580</v>
      </c>
      <c r="B102" s="11">
        <f t="shared" si="21"/>
        <v>78952.381910894852</v>
      </c>
      <c r="C102" s="12">
        <f t="shared" si="22"/>
        <v>1.2499999999999919E-2</v>
      </c>
      <c r="D102" s="9">
        <f t="shared" si="23"/>
        <v>1.2500000000000016E-2</v>
      </c>
      <c r="E102" s="9">
        <f t="shared" si="24"/>
        <v>0</v>
      </c>
      <c r="F102" s="11">
        <v>0</v>
      </c>
      <c r="G102" s="10">
        <f>IF(MONTH(A102)=1,N(H101)*$G$2,0)</f>
        <v>0</v>
      </c>
      <c r="H102" s="10">
        <f t="shared" si="25"/>
        <v>15000</v>
      </c>
      <c r="I102" s="11">
        <f t="shared" si="26"/>
        <v>2804048.5896397242</v>
      </c>
      <c r="J102" s="11">
        <f>I102*C102</f>
        <v>35050.607370496327</v>
      </c>
      <c r="K102" s="11">
        <f t="shared" si="27"/>
        <v>2839099.1970102205</v>
      </c>
      <c r="L102" s="11">
        <f t="shared" si="28"/>
        <v>9463.6639900340597</v>
      </c>
      <c r="M102" s="11">
        <v>0</v>
      </c>
      <c r="N102" s="11">
        <f t="shared" si="29"/>
        <v>2839099.1970102205</v>
      </c>
    </row>
    <row r="103" spans="1:14" x14ac:dyDescent="0.25">
      <c r="A103" s="19">
        <v>48611</v>
      </c>
      <c r="B103" s="11">
        <f t="shared" si="21"/>
        <v>79939.286684781036</v>
      </c>
      <c r="C103" s="12">
        <f t="shared" si="22"/>
        <v>1.2499999999999987E-2</v>
      </c>
      <c r="D103" s="9">
        <f t="shared" si="23"/>
        <v>1.2500000000000011E-2</v>
      </c>
      <c r="E103" s="9">
        <f t="shared" si="24"/>
        <v>0</v>
      </c>
      <c r="F103" s="11">
        <v>0</v>
      </c>
      <c r="G103" s="10">
        <f>IF(MONTH(A103)=1,N(H102)*$G$2,0)</f>
        <v>0</v>
      </c>
      <c r="H103" s="10">
        <f t="shared" si="25"/>
        <v>15000</v>
      </c>
      <c r="I103" s="11">
        <f t="shared" si="26"/>
        <v>2854099.1970102205</v>
      </c>
      <c r="J103" s="11">
        <f>I103*C103</f>
        <v>35676.239962627718</v>
      </c>
      <c r="K103" s="11">
        <f t="shared" si="27"/>
        <v>2889775.4369728481</v>
      </c>
      <c r="L103" s="11">
        <f t="shared" si="28"/>
        <v>9632.5847899094842</v>
      </c>
      <c r="M103" s="11">
        <v>0</v>
      </c>
      <c r="N103" s="11">
        <f t="shared" si="29"/>
        <v>2889775.4369728481</v>
      </c>
    </row>
    <row r="104" spans="1:14" x14ac:dyDescent="0.25">
      <c r="A104" s="19">
        <v>48639</v>
      </c>
      <c r="B104" s="11">
        <f t="shared" si="21"/>
        <v>80938.527768340806</v>
      </c>
      <c r="C104" s="12">
        <f t="shared" si="22"/>
        <v>1.250000000000008E-2</v>
      </c>
      <c r="D104" s="9">
        <f t="shared" si="23"/>
        <v>1.2500000000000011E-2</v>
      </c>
      <c r="E104" s="9">
        <f t="shared" si="24"/>
        <v>0</v>
      </c>
      <c r="F104" s="11">
        <v>0</v>
      </c>
      <c r="G104" s="10">
        <f>IF(MONTH(A104)=1,N(H103)*$G$2,0)</f>
        <v>0</v>
      </c>
      <c r="H104" s="10">
        <f t="shared" si="25"/>
        <v>15000</v>
      </c>
      <c r="I104" s="11">
        <f t="shared" si="26"/>
        <v>2904775.4369728481</v>
      </c>
      <c r="J104" s="11">
        <f>I104*C104</f>
        <v>36309.692962160836</v>
      </c>
      <c r="K104" s="11">
        <f t="shared" si="27"/>
        <v>2941085.1299350089</v>
      </c>
      <c r="L104" s="11">
        <f t="shared" si="28"/>
        <v>9803.6170997833542</v>
      </c>
      <c r="M104" s="11">
        <v>0</v>
      </c>
      <c r="N104" s="11">
        <f t="shared" si="29"/>
        <v>2941085.1299350089</v>
      </c>
    </row>
    <row r="105" spans="1:14" x14ac:dyDescent="0.25">
      <c r="A105" s="19">
        <v>48670</v>
      </c>
      <c r="B105" s="11">
        <f t="shared" si="21"/>
        <v>81950.259365445061</v>
      </c>
      <c r="C105" s="12">
        <f t="shared" si="22"/>
        <v>1.2499999999999942E-2</v>
      </c>
      <c r="D105" s="9">
        <f t="shared" si="23"/>
        <v>1.2499999999999997E-2</v>
      </c>
      <c r="E105" s="9">
        <f t="shared" si="24"/>
        <v>0</v>
      </c>
      <c r="F105" s="11">
        <v>0</v>
      </c>
      <c r="G105" s="10">
        <f>IF(MONTH(A105)=1,N(H104)*$G$2,0)</f>
        <v>0</v>
      </c>
      <c r="H105" s="10">
        <f t="shared" si="25"/>
        <v>15000</v>
      </c>
      <c r="I105" s="11">
        <f t="shared" si="26"/>
        <v>2956085.1299350089</v>
      </c>
      <c r="J105" s="11">
        <f>I105*C105</f>
        <v>36951.06412418744</v>
      </c>
      <c r="K105" s="11">
        <f t="shared" si="27"/>
        <v>2993036.1940591964</v>
      </c>
      <c r="L105" s="11">
        <f t="shared" si="28"/>
        <v>9976.7873135306454</v>
      </c>
      <c r="M105" s="11">
        <v>0</v>
      </c>
      <c r="N105" s="11">
        <f t="shared" si="29"/>
        <v>2993036.1940591964</v>
      </c>
    </row>
    <row r="106" spans="1:14" x14ac:dyDescent="0.25">
      <c r="A106" s="19">
        <v>48700</v>
      </c>
      <c r="B106" s="11">
        <f t="shared" si="21"/>
        <v>82974.637607513127</v>
      </c>
      <c r="C106" s="12">
        <f t="shared" si="22"/>
        <v>1.2500000000000027E-2</v>
      </c>
      <c r="D106" s="9">
        <f t="shared" si="23"/>
        <v>1.2499999999999999E-2</v>
      </c>
      <c r="E106" s="9">
        <f t="shared" si="24"/>
        <v>0</v>
      </c>
      <c r="F106" s="11">
        <v>0</v>
      </c>
      <c r="G106" s="10">
        <f>IF(MONTH(A106)=1,N(H105)*$G$2,0)</f>
        <v>0</v>
      </c>
      <c r="H106" s="10">
        <f t="shared" si="25"/>
        <v>15000</v>
      </c>
      <c r="I106" s="11">
        <f t="shared" si="26"/>
        <v>3008036.1940591964</v>
      </c>
      <c r="J106" s="11">
        <f>I106*C106</f>
        <v>37600.452425740034</v>
      </c>
      <c r="K106" s="11">
        <f t="shared" si="27"/>
        <v>3045636.6464849366</v>
      </c>
      <c r="L106" s="11">
        <f t="shared" si="28"/>
        <v>10152.122154949779</v>
      </c>
      <c r="M106" s="11">
        <v>0</v>
      </c>
      <c r="N106" s="11">
        <f t="shared" si="29"/>
        <v>3045636.6464849366</v>
      </c>
    </row>
    <row r="107" spans="1:14" x14ac:dyDescent="0.25">
      <c r="A107" s="19">
        <v>48731</v>
      </c>
      <c r="B107" s="11">
        <f t="shared" si="21"/>
        <v>84011.820577607039</v>
      </c>
      <c r="C107" s="12">
        <f t="shared" si="22"/>
        <v>1.249999999999998E-2</v>
      </c>
      <c r="D107" s="9">
        <f t="shared" si="23"/>
        <v>1.2499999999999992E-2</v>
      </c>
      <c r="E107" s="9">
        <f t="shared" si="24"/>
        <v>0</v>
      </c>
      <c r="F107" s="11">
        <v>0</v>
      </c>
      <c r="G107" s="10">
        <f>IF(MONTH(A107)=1,N(H106)*$G$2,0)</f>
        <v>0</v>
      </c>
      <c r="H107" s="10">
        <f t="shared" si="25"/>
        <v>15000</v>
      </c>
      <c r="I107" s="11">
        <f t="shared" si="26"/>
        <v>3060636.6464849366</v>
      </c>
      <c r="J107" s="11">
        <f>I107*C107</f>
        <v>38257.958081061646</v>
      </c>
      <c r="K107" s="11">
        <f t="shared" si="27"/>
        <v>3098894.6045659981</v>
      </c>
      <c r="L107" s="11">
        <f t="shared" si="28"/>
        <v>10329.648681886651</v>
      </c>
      <c r="M107" s="11">
        <v>0</v>
      </c>
      <c r="N107" s="11">
        <f t="shared" si="29"/>
        <v>3098894.6045659981</v>
      </c>
    </row>
    <row r="108" spans="1:14" x14ac:dyDescent="0.25">
      <c r="A108" s="19">
        <v>48761</v>
      </c>
      <c r="B108" s="11">
        <f t="shared" si="21"/>
        <v>85061.968334827121</v>
      </c>
      <c r="C108" s="12">
        <f t="shared" si="22"/>
        <v>1.2499999999999928E-2</v>
      </c>
      <c r="D108" s="9">
        <f t="shared" si="23"/>
        <v>1.2499999999999982E-2</v>
      </c>
      <c r="E108" s="9">
        <f t="shared" si="24"/>
        <v>0</v>
      </c>
      <c r="F108" s="11">
        <v>0</v>
      </c>
      <c r="G108" s="10">
        <f>IF(MONTH(A108)=1,N(H107)*$G$2,0)</f>
        <v>0</v>
      </c>
      <c r="H108" s="10">
        <f t="shared" si="25"/>
        <v>15000</v>
      </c>
      <c r="I108" s="11">
        <f t="shared" si="26"/>
        <v>3113894.6045659981</v>
      </c>
      <c r="J108" s="11">
        <f>I108*C108</f>
        <v>38923.682557074753</v>
      </c>
      <c r="K108" s="11">
        <f t="shared" si="27"/>
        <v>3152818.2871230729</v>
      </c>
      <c r="L108" s="11">
        <f t="shared" si="28"/>
        <v>10509.394290410233</v>
      </c>
      <c r="M108" s="11">
        <v>0</v>
      </c>
      <c r="N108" s="11">
        <f t="shared" si="29"/>
        <v>3152818.2871230729</v>
      </c>
    </row>
    <row r="109" spans="1:14" x14ac:dyDescent="0.25">
      <c r="A109" s="19">
        <v>48792</v>
      </c>
      <c r="B109" s="11">
        <f t="shared" si="21"/>
        <v>86125.24293901246</v>
      </c>
      <c r="C109" s="12">
        <f t="shared" si="22"/>
        <v>1.2499999999999997E-2</v>
      </c>
      <c r="D109" s="9">
        <f t="shared" si="23"/>
        <v>1.2499999999999989E-2</v>
      </c>
      <c r="E109" s="9">
        <f t="shared" si="24"/>
        <v>0</v>
      </c>
      <c r="F109" s="11">
        <v>0</v>
      </c>
      <c r="G109" s="10">
        <f>IF(MONTH(A109)=1,N(H108)*$G$2,0)</f>
        <v>0</v>
      </c>
      <c r="H109" s="10">
        <f t="shared" si="25"/>
        <v>15000</v>
      </c>
      <c r="I109" s="11">
        <f t="shared" si="26"/>
        <v>3167818.2871230729</v>
      </c>
      <c r="J109" s="11">
        <f>I109*C109</f>
        <v>39597.728589038401</v>
      </c>
      <c r="K109" s="11">
        <f t="shared" si="27"/>
        <v>3207416.0157121113</v>
      </c>
      <c r="L109" s="11">
        <f t="shared" si="28"/>
        <v>10691.38671904036</v>
      </c>
      <c r="M109" s="11">
        <v>0</v>
      </c>
      <c r="N109" s="11">
        <f t="shared" si="29"/>
        <v>3207416.0157121113</v>
      </c>
    </row>
    <row r="110" spans="1:14" x14ac:dyDescent="0.25">
      <c r="A110" s="19">
        <v>48823</v>
      </c>
      <c r="B110" s="11">
        <f t="shared" si="21"/>
        <v>87201.80847575012</v>
      </c>
      <c r="C110" s="12">
        <f t="shared" si="22"/>
        <v>1.2500000000000053E-2</v>
      </c>
      <c r="D110" s="9">
        <f t="shared" si="23"/>
        <v>1.2499999999999997E-2</v>
      </c>
      <c r="E110" s="9">
        <f t="shared" si="24"/>
        <v>0</v>
      </c>
      <c r="F110" s="11">
        <v>0</v>
      </c>
      <c r="G110" s="10">
        <f>IF(MONTH(A110)=1,N(H109)*$G$2,0)</f>
        <v>0</v>
      </c>
      <c r="H110" s="10">
        <f t="shared" si="25"/>
        <v>15000</v>
      </c>
      <c r="I110" s="11">
        <f t="shared" si="26"/>
        <v>3222416.0157121113</v>
      </c>
      <c r="J110" s="11">
        <f>I110*C110</f>
        <v>40280.200196401558</v>
      </c>
      <c r="K110" s="11">
        <f t="shared" si="27"/>
        <v>3262696.2159085129</v>
      </c>
      <c r="L110" s="11">
        <f t="shared" si="28"/>
        <v>10875.654053028366</v>
      </c>
      <c r="M110" s="11">
        <v>0</v>
      </c>
      <c r="N110" s="11">
        <f t="shared" si="29"/>
        <v>3262696.2159085129</v>
      </c>
    </row>
    <row r="111" spans="1:14" x14ac:dyDescent="0.25">
      <c r="A111" s="19">
        <v>48853</v>
      </c>
      <c r="B111" s="11">
        <f t="shared" si="21"/>
        <v>88291.83108169699</v>
      </c>
      <c r="C111" s="12">
        <f t="shared" si="22"/>
        <v>1.2499999999999921E-2</v>
      </c>
      <c r="D111" s="9">
        <f t="shared" si="23"/>
        <v>1.249999999999999E-2</v>
      </c>
      <c r="E111" s="9">
        <f t="shared" si="24"/>
        <v>0</v>
      </c>
      <c r="F111" s="11">
        <v>0</v>
      </c>
      <c r="G111" s="10">
        <f>IF(MONTH(A111)=1,N(H110)*$G$2,0)</f>
        <v>0</v>
      </c>
      <c r="H111" s="10">
        <f t="shared" si="25"/>
        <v>15000</v>
      </c>
      <c r="I111" s="11">
        <f t="shared" si="26"/>
        <v>3277696.2159085129</v>
      </c>
      <c r="J111" s="11">
        <f>I111*C111</f>
        <v>40971.202698856156</v>
      </c>
      <c r="K111" s="11">
        <f t="shared" si="27"/>
        <v>3318667.4186073691</v>
      </c>
      <c r="L111" s="11">
        <f t="shared" si="28"/>
        <v>11062.224728691219</v>
      </c>
      <c r="M111" s="11">
        <v>0</v>
      </c>
      <c r="N111" s="11">
        <f t="shared" si="29"/>
        <v>3318667.4186073691</v>
      </c>
    </row>
    <row r="112" spans="1:14" x14ac:dyDescent="0.25">
      <c r="A112" s="19">
        <v>48884</v>
      </c>
      <c r="B112" s="11">
        <f t="shared" si="21"/>
        <v>89395.478970218202</v>
      </c>
      <c r="C112" s="12">
        <f t="shared" si="22"/>
        <v>1.2500000000000004E-2</v>
      </c>
      <c r="D112" s="9">
        <f t="shared" si="23"/>
        <v>1.2499999999999983E-2</v>
      </c>
      <c r="E112" s="9">
        <f t="shared" si="24"/>
        <v>0</v>
      </c>
      <c r="F112" s="11">
        <v>0</v>
      </c>
      <c r="G112" s="10">
        <f>IF(MONTH(A112)=1,N(H111)*$G$2,0)</f>
        <v>0</v>
      </c>
      <c r="H112" s="10">
        <f t="shared" si="25"/>
        <v>15000</v>
      </c>
      <c r="I112" s="11">
        <f t="shared" si="26"/>
        <v>3333667.4186073691</v>
      </c>
      <c r="J112" s="11">
        <f>I112*C112</f>
        <v>41670.842732592129</v>
      </c>
      <c r="K112" s="11">
        <f t="shared" si="27"/>
        <v>3375338.2613399611</v>
      </c>
      <c r="L112" s="11">
        <f t="shared" si="28"/>
        <v>11251.127537799859</v>
      </c>
      <c r="M112" s="11">
        <v>0</v>
      </c>
      <c r="N112" s="11">
        <f t="shared" si="29"/>
        <v>3375338.2613399611</v>
      </c>
    </row>
    <row r="113" spans="1:15" x14ac:dyDescent="0.25">
      <c r="A113" s="19">
        <v>48914</v>
      </c>
      <c r="B113" s="11">
        <f t="shared" si="21"/>
        <v>90512.922457345936</v>
      </c>
      <c r="C113" s="12">
        <f t="shared" si="22"/>
        <v>1.2500000000000067E-2</v>
      </c>
      <c r="D113" s="9">
        <f t="shared" si="23"/>
        <v>1.2499999999999992E-2</v>
      </c>
      <c r="E113" s="9">
        <f t="shared" si="24"/>
        <v>0.14999999999999991</v>
      </c>
      <c r="F113" s="11">
        <v>0</v>
      </c>
      <c r="G113" s="10">
        <f>IF(MONTH(A113)=1,N(H112)*$G$2,0)</f>
        <v>0</v>
      </c>
      <c r="H113" s="10">
        <f t="shared" si="25"/>
        <v>15000</v>
      </c>
      <c r="I113" s="11">
        <f t="shared" si="26"/>
        <v>3390338.2613399611</v>
      </c>
      <c r="J113" s="11">
        <f>I113*C113</f>
        <v>42379.228266749742</v>
      </c>
      <c r="K113" s="11">
        <f t="shared" si="27"/>
        <v>3432717.4896067106</v>
      </c>
      <c r="L113" s="11">
        <f t="shared" si="28"/>
        <v>11442.391632022358</v>
      </c>
      <c r="M113" s="11">
        <v>0</v>
      </c>
      <c r="N113" s="11">
        <f t="shared" si="29"/>
        <v>3432717.4896067106</v>
      </c>
    </row>
    <row r="114" spans="1:15" x14ac:dyDescent="0.25">
      <c r="A114" s="19">
        <v>48945</v>
      </c>
      <c r="B114" s="11">
        <f t="shared" si="21"/>
        <v>91644.333988062761</v>
      </c>
      <c r="C114" s="12">
        <f t="shared" si="22"/>
        <v>1.2500000000000008E-2</v>
      </c>
      <c r="D114" s="9">
        <f t="shared" si="23"/>
        <v>1.2499999999999999E-2</v>
      </c>
      <c r="E114" s="9">
        <f t="shared" si="24"/>
        <v>0</v>
      </c>
      <c r="F114" s="11">
        <v>0</v>
      </c>
      <c r="G114" s="10">
        <f>IF(MONTH(A114)=1,N(H113)*$G$2,0)</f>
        <v>0</v>
      </c>
      <c r="H114" s="10">
        <f t="shared" si="25"/>
        <v>15000</v>
      </c>
      <c r="I114" s="11">
        <f t="shared" si="26"/>
        <v>3447717.4896067106</v>
      </c>
      <c r="J114" s="11">
        <f>I114*C114</f>
        <v>43096.468620083906</v>
      </c>
      <c r="K114" s="11">
        <f t="shared" si="27"/>
        <v>3490813.9582267944</v>
      </c>
      <c r="L114" s="11">
        <f t="shared" si="28"/>
        <v>11636.046527422637</v>
      </c>
      <c r="M114" s="11">
        <v>0</v>
      </c>
      <c r="N114" s="11">
        <f t="shared" si="29"/>
        <v>3490813.9582267944</v>
      </c>
    </row>
    <row r="115" spans="1:15" x14ac:dyDescent="0.25">
      <c r="A115" s="19">
        <v>48976</v>
      </c>
      <c r="B115" s="11">
        <f t="shared" si="21"/>
        <v>92789.888162913543</v>
      </c>
      <c r="C115" s="12">
        <f t="shared" si="22"/>
        <v>1.2499999999999975E-2</v>
      </c>
      <c r="D115" s="9">
        <f t="shared" si="23"/>
        <v>1.2499999999999999E-2</v>
      </c>
      <c r="E115" s="9">
        <f t="shared" si="24"/>
        <v>0</v>
      </c>
      <c r="F115" s="11">
        <v>0</v>
      </c>
      <c r="G115" s="10">
        <f>IF(MONTH(A115)=1,N(H114)*$G$2,0)</f>
        <v>0</v>
      </c>
      <c r="H115" s="10">
        <f t="shared" si="25"/>
        <v>15000</v>
      </c>
      <c r="I115" s="11">
        <f t="shared" si="26"/>
        <v>3505813.9582267944</v>
      </c>
      <c r="J115" s="11">
        <f>I115*C115</f>
        <v>43822.674477834844</v>
      </c>
      <c r="K115" s="11">
        <f t="shared" si="27"/>
        <v>3549636.6327046291</v>
      </c>
      <c r="L115" s="11">
        <f t="shared" si="28"/>
        <v>11832.122109015419</v>
      </c>
      <c r="M115" s="11">
        <v>0</v>
      </c>
      <c r="N115" s="11">
        <f t="shared" si="29"/>
        <v>3549636.6327046291</v>
      </c>
    </row>
    <row r="116" spans="1:15" x14ac:dyDescent="0.25">
      <c r="A116" s="19">
        <v>49004</v>
      </c>
      <c r="B116" s="11">
        <f t="shared" si="21"/>
        <v>93949.761764949959</v>
      </c>
      <c r="C116" s="12">
        <f t="shared" si="22"/>
        <v>1.2499999999999963E-2</v>
      </c>
      <c r="D116" s="9">
        <f t="shared" si="23"/>
        <v>1.249999999999999E-2</v>
      </c>
      <c r="E116" s="9">
        <f t="shared" si="24"/>
        <v>0</v>
      </c>
      <c r="F116" s="11">
        <v>0</v>
      </c>
      <c r="G116" s="10">
        <f>IF(MONTH(A116)=1,N(H115)*$G$2,0)</f>
        <v>0</v>
      </c>
      <c r="H116" s="10">
        <f t="shared" si="25"/>
        <v>15000</v>
      </c>
      <c r="I116" s="11">
        <f t="shared" si="26"/>
        <v>3564636.6327046291</v>
      </c>
      <c r="J116" s="11">
        <f>I116*C116</f>
        <v>44557.95790880773</v>
      </c>
      <c r="K116" s="11">
        <f t="shared" si="27"/>
        <v>3609194.5906134369</v>
      </c>
      <c r="L116" s="11">
        <f t="shared" si="28"/>
        <v>12030.648635378111</v>
      </c>
      <c r="M116" s="11">
        <v>0</v>
      </c>
      <c r="N116" s="11">
        <f t="shared" si="29"/>
        <v>3609194.5906134369</v>
      </c>
    </row>
    <row r="117" spans="1:15" x14ac:dyDescent="0.25">
      <c r="A117" s="19">
        <v>49035</v>
      </c>
      <c r="B117" s="11">
        <f t="shared" si="21"/>
        <v>95124.13378701183</v>
      </c>
      <c r="C117" s="12">
        <f t="shared" si="22"/>
        <v>1.2499999999999959E-2</v>
      </c>
      <c r="D117" s="9">
        <f t="shared" si="23"/>
        <v>1.249999999999999E-2</v>
      </c>
      <c r="E117" s="9">
        <f t="shared" si="24"/>
        <v>0</v>
      </c>
      <c r="F117" s="11">
        <v>0</v>
      </c>
      <c r="G117" s="10">
        <f>IF(MONTH(A117)=1,N(H116)*$G$2,0)</f>
        <v>0</v>
      </c>
      <c r="H117" s="10">
        <f t="shared" si="25"/>
        <v>15000</v>
      </c>
      <c r="I117" s="11">
        <f t="shared" si="26"/>
        <v>3624194.5906134369</v>
      </c>
      <c r="J117" s="11">
        <f>I117*C117</f>
        <v>45302.432382667816</v>
      </c>
      <c r="K117" s="11">
        <f t="shared" si="27"/>
        <v>3669497.0229961048</v>
      </c>
      <c r="L117" s="11">
        <f t="shared" si="28"/>
        <v>12231.656743320338</v>
      </c>
      <c r="M117" s="11">
        <v>0</v>
      </c>
      <c r="N117" s="11">
        <f t="shared" si="29"/>
        <v>3669497.0229961048</v>
      </c>
      <c r="O117" s="25"/>
    </row>
    <row r="118" spans="1:15" x14ac:dyDescent="0.25">
      <c r="A118" s="19">
        <v>49065</v>
      </c>
      <c r="B118" s="11">
        <f t="shared" si="21"/>
        <v>96313.185459349479</v>
      </c>
      <c r="C118" s="12">
        <f t="shared" si="22"/>
        <v>1.2500000000000018E-2</v>
      </c>
      <c r="D118" s="9">
        <f t="shared" si="23"/>
        <v>1.2499999999999989E-2</v>
      </c>
      <c r="E118" s="9">
        <f t="shared" si="24"/>
        <v>0</v>
      </c>
      <c r="F118" s="11">
        <v>0</v>
      </c>
      <c r="G118" s="10">
        <f>IF(MONTH(A118)=1,N(H117)*$G$2,0)</f>
        <v>0</v>
      </c>
      <c r="H118" s="10">
        <f t="shared" si="25"/>
        <v>15000</v>
      </c>
      <c r="I118" s="11">
        <f t="shared" si="26"/>
        <v>3684497.0229961048</v>
      </c>
      <c r="J118" s="11">
        <f>I118*C118</f>
        <v>46056.212787451375</v>
      </c>
      <c r="K118" s="11">
        <f t="shared" si="27"/>
        <v>3730553.235783556</v>
      </c>
      <c r="L118" s="11">
        <f t="shared" si="28"/>
        <v>12435.177452611841</v>
      </c>
      <c r="M118" s="11">
        <v>0</v>
      </c>
      <c r="N118" s="11">
        <f t="shared" si="29"/>
        <v>3730553.235783556</v>
      </c>
    </row>
    <row r="119" spans="1:15" x14ac:dyDescent="0.25">
      <c r="A119" s="19">
        <v>49096</v>
      </c>
      <c r="B119" s="11">
        <f t="shared" si="21"/>
        <v>97517.100277591351</v>
      </c>
      <c r="C119" s="12">
        <f t="shared" si="22"/>
        <v>1.2500000000000037E-2</v>
      </c>
      <c r="D119" s="9">
        <f t="shared" si="23"/>
        <v>1.2499999999999992E-2</v>
      </c>
      <c r="E119" s="9">
        <f t="shared" si="24"/>
        <v>0</v>
      </c>
      <c r="F119" s="11">
        <v>0</v>
      </c>
      <c r="G119" s="10">
        <f>IF(MONTH(A119)=1,N(H118)*$G$2,0)</f>
        <v>0</v>
      </c>
      <c r="H119" s="10">
        <f t="shared" si="25"/>
        <v>15000</v>
      </c>
      <c r="I119" s="11">
        <f t="shared" si="26"/>
        <v>3745553.235783556</v>
      </c>
      <c r="J119" s="11">
        <f>I119*C119</f>
        <v>46819.415447294588</v>
      </c>
      <c r="K119" s="11">
        <f t="shared" si="27"/>
        <v>3792372.6512308507</v>
      </c>
      <c r="L119" s="11">
        <f t="shared" si="28"/>
        <v>12641.24217076949</v>
      </c>
      <c r="M119" s="11">
        <v>0</v>
      </c>
      <c r="N119" s="11">
        <f t="shared" si="29"/>
        <v>3792372.6512308507</v>
      </c>
    </row>
    <row r="120" spans="1:15" x14ac:dyDescent="0.25">
      <c r="A120" s="19">
        <v>49126</v>
      </c>
      <c r="B120" s="11">
        <f t="shared" si="21"/>
        <v>98736.064031061236</v>
      </c>
      <c r="C120" s="12">
        <f t="shared" si="22"/>
        <v>1.249999999999993E-2</v>
      </c>
      <c r="D120" s="9">
        <f t="shared" si="23"/>
        <v>1.2499999999999992E-2</v>
      </c>
      <c r="E120" s="9">
        <f t="shared" si="24"/>
        <v>0</v>
      </c>
      <c r="F120" s="11">
        <v>0</v>
      </c>
      <c r="G120" s="10">
        <f>IF(MONTH(A120)=1,N(H119)*$G$2,0)</f>
        <v>0</v>
      </c>
      <c r="H120" s="10">
        <f t="shared" si="25"/>
        <v>15000</v>
      </c>
      <c r="I120" s="11">
        <f t="shared" si="26"/>
        <v>3807372.6512308507</v>
      </c>
      <c r="J120" s="11">
        <f>I120*C120</f>
        <v>47592.158140385363</v>
      </c>
      <c r="K120" s="11">
        <f t="shared" si="27"/>
        <v>3854964.8093712362</v>
      </c>
      <c r="L120" s="11">
        <f t="shared" si="28"/>
        <v>12849.882697904108</v>
      </c>
      <c r="M120" s="11">
        <v>0</v>
      </c>
      <c r="N120" s="11">
        <f t="shared" si="29"/>
        <v>3854964.8093712362</v>
      </c>
    </row>
    <row r="121" spans="1:15" x14ac:dyDescent="0.25">
      <c r="A121" s="19">
        <v>49157</v>
      </c>
      <c r="B121" s="11">
        <f t="shared" si="21"/>
        <v>99970.264831449502</v>
      </c>
      <c r="C121" s="12">
        <f t="shared" si="22"/>
        <v>1.2500000000000002E-2</v>
      </c>
      <c r="D121" s="9">
        <f t="shared" si="23"/>
        <v>1.2499999999999995E-2</v>
      </c>
      <c r="E121" s="9">
        <f t="shared" si="24"/>
        <v>0</v>
      </c>
      <c r="F121" s="11">
        <v>0</v>
      </c>
      <c r="G121" s="10">
        <f>IF(MONTH(A121)=1,N(H120)*$G$2,0)</f>
        <v>0</v>
      </c>
      <c r="H121" s="10">
        <f t="shared" si="25"/>
        <v>15000</v>
      </c>
      <c r="I121" s="11">
        <f t="shared" si="26"/>
        <v>3869964.8093712362</v>
      </c>
      <c r="J121" s="11">
        <f>I121*C121</f>
        <v>48374.560117140463</v>
      </c>
      <c r="K121" s="11">
        <f t="shared" si="27"/>
        <v>3918339.3694883767</v>
      </c>
      <c r="L121" s="11">
        <f t="shared" si="28"/>
        <v>13061.131231627909</v>
      </c>
      <c r="M121" s="11">
        <v>0</v>
      </c>
      <c r="N121" s="11">
        <f t="shared" si="29"/>
        <v>3918339.3694883767</v>
      </c>
    </row>
    <row r="122" spans="1:15" x14ac:dyDescent="0.25">
      <c r="A122" s="19">
        <v>49188</v>
      </c>
      <c r="B122" s="11">
        <f t="shared" si="21"/>
        <v>101219.89314184262</v>
      </c>
      <c r="C122" s="12">
        <f t="shared" si="22"/>
        <v>1.2500000000000013E-2</v>
      </c>
      <c r="D122" s="9">
        <f t="shared" si="23"/>
        <v>1.2499999999999992E-2</v>
      </c>
      <c r="E122" s="9">
        <f t="shared" si="24"/>
        <v>0</v>
      </c>
      <c r="F122" s="11">
        <v>0</v>
      </c>
      <c r="G122" s="10">
        <f>IF(MONTH(A122)=1,N(H121)*$G$2,0)</f>
        <v>0</v>
      </c>
      <c r="H122" s="10">
        <f t="shared" si="25"/>
        <v>15000</v>
      </c>
      <c r="I122" s="11">
        <f t="shared" si="26"/>
        <v>3933339.3694883767</v>
      </c>
      <c r="J122" s="11">
        <f>I122*C122</f>
        <v>49166.742118604758</v>
      </c>
      <c r="K122" s="11">
        <f t="shared" si="27"/>
        <v>3982506.1116069816</v>
      </c>
      <c r="L122" s="11">
        <f t="shared" si="28"/>
        <v>13275.020372023258</v>
      </c>
      <c r="M122" s="11">
        <v>0</v>
      </c>
      <c r="N122" s="11">
        <f t="shared" si="29"/>
        <v>3982506.1116069816</v>
      </c>
    </row>
    <row r="123" spans="1:15" x14ac:dyDescent="0.25">
      <c r="A123" s="19">
        <v>49218</v>
      </c>
      <c r="B123" s="11">
        <f t="shared" si="21"/>
        <v>102485.14180611566</v>
      </c>
      <c r="C123" s="12">
        <f t="shared" si="22"/>
        <v>1.2500000000000035E-2</v>
      </c>
      <c r="D123" s="9">
        <f t="shared" si="23"/>
        <v>1.2500000000000002E-2</v>
      </c>
      <c r="E123" s="9">
        <f t="shared" si="24"/>
        <v>0</v>
      </c>
      <c r="F123" s="11">
        <v>0</v>
      </c>
      <c r="G123" s="10">
        <f>IF(MONTH(A123)=1,N(H122)*$G$2,0)</f>
        <v>0</v>
      </c>
      <c r="H123" s="10">
        <f t="shared" si="25"/>
        <v>15000</v>
      </c>
      <c r="I123" s="11">
        <f t="shared" si="26"/>
        <v>3997506.1116069816</v>
      </c>
      <c r="J123" s="11">
        <f>I123*C123</f>
        <v>49968.82639508741</v>
      </c>
      <c r="K123" s="11">
        <f t="shared" si="27"/>
        <v>4047474.938002069</v>
      </c>
      <c r="L123" s="11">
        <f t="shared" si="28"/>
        <v>13491.583126673549</v>
      </c>
      <c r="M123" s="11">
        <v>0</v>
      </c>
      <c r="N123" s="11">
        <f t="shared" si="29"/>
        <v>4047474.938002069</v>
      </c>
    </row>
    <row r="124" spans="1:15" x14ac:dyDescent="0.25">
      <c r="A124" s="19">
        <v>49249</v>
      </c>
      <c r="B124" s="11">
        <f t="shared" si="21"/>
        <v>103766.20607869211</v>
      </c>
      <c r="C124" s="12">
        <f t="shared" si="22"/>
        <v>1.2500000000000025E-2</v>
      </c>
      <c r="D124" s="9">
        <f t="shared" si="23"/>
        <v>1.2500000000000002E-2</v>
      </c>
      <c r="E124" s="9">
        <f t="shared" si="24"/>
        <v>0</v>
      </c>
      <c r="F124" s="11">
        <v>0</v>
      </c>
      <c r="G124" s="10">
        <f>IF(MONTH(A124)=1,N(H123)*$G$2,0)</f>
        <v>0</v>
      </c>
      <c r="H124" s="10">
        <f t="shared" si="25"/>
        <v>15000</v>
      </c>
      <c r="I124" s="11">
        <f t="shared" si="26"/>
        <v>4062474.938002069</v>
      </c>
      <c r="J124" s="11">
        <f>I124*C124</f>
        <v>50780.936725025967</v>
      </c>
      <c r="K124" s="11">
        <f t="shared" si="27"/>
        <v>4113255.874727095</v>
      </c>
      <c r="L124" s="11">
        <f t="shared" si="28"/>
        <v>13710.85291575697</v>
      </c>
      <c r="M124" s="11">
        <v>0</v>
      </c>
      <c r="N124" s="11">
        <f t="shared" si="29"/>
        <v>4113255.874727095</v>
      </c>
    </row>
    <row r="125" spans="1:15" x14ac:dyDescent="0.25">
      <c r="A125" s="19">
        <v>49279</v>
      </c>
      <c r="B125" s="11">
        <f t="shared" si="21"/>
        <v>105063.28365467576</v>
      </c>
      <c r="C125" s="12">
        <f t="shared" si="22"/>
        <v>1.2500000000000028E-2</v>
      </c>
      <c r="D125" s="9">
        <f t="shared" si="23"/>
        <v>1.2499999999999999E-2</v>
      </c>
      <c r="E125" s="9">
        <f t="shared" si="24"/>
        <v>0.15</v>
      </c>
      <c r="F125" s="11">
        <v>0</v>
      </c>
      <c r="G125" s="10">
        <f>IF(MONTH(A125)=1,N(H124)*$G$2,0)</f>
        <v>0</v>
      </c>
      <c r="H125" s="10">
        <f t="shared" si="25"/>
        <v>15000</v>
      </c>
      <c r="I125" s="11">
        <f t="shared" si="26"/>
        <v>4128255.874727095</v>
      </c>
      <c r="J125" s="11">
        <f>I125*C125</f>
        <v>51603.198434088808</v>
      </c>
      <c r="K125" s="11">
        <f t="shared" si="27"/>
        <v>4179859.0731611839</v>
      </c>
      <c r="L125" s="11">
        <f t="shared" si="28"/>
        <v>13932.863577203932</v>
      </c>
      <c r="M125" s="11">
        <v>0</v>
      </c>
      <c r="N125" s="11">
        <f t="shared" si="29"/>
        <v>4179859.0731611839</v>
      </c>
    </row>
    <row r="126" spans="1:15" x14ac:dyDescent="0.25">
      <c r="A126" s="19">
        <v>49310</v>
      </c>
      <c r="B126" s="11">
        <f t="shared" si="21"/>
        <v>106376.57470035921</v>
      </c>
      <c r="C126" s="12">
        <f t="shared" si="22"/>
        <v>1.2500000000000035E-2</v>
      </c>
      <c r="D126" s="9">
        <f t="shared" si="23"/>
        <v>1.2500000000000002E-2</v>
      </c>
      <c r="E126" s="9">
        <f t="shared" si="24"/>
        <v>0</v>
      </c>
      <c r="F126" s="11">
        <v>0</v>
      </c>
      <c r="G126" s="10">
        <f>IF(MONTH(A126)=1,N(H125)*$G$2,0)</f>
        <v>0</v>
      </c>
      <c r="H126" s="10">
        <f t="shared" si="25"/>
        <v>15000</v>
      </c>
      <c r="I126" s="11">
        <f t="shared" si="26"/>
        <v>4194859.0731611839</v>
      </c>
      <c r="J126" s="11">
        <f>I126*C126</f>
        <v>52435.738414514948</v>
      </c>
      <c r="K126" s="11">
        <f t="shared" si="27"/>
        <v>4247294.8115756987</v>
      </c>
      <c r="L126" s="11">
        <f t="shared" si="28"/>
        <v>14157.649371918982</v>
      </c>
      <c r="M126" s="11">
        <v>0</v>
      </c>
      <c r="N126" s="11">
        <f t="shared" si="29"/>
        <v>4247294.8115756987</v>
      </c>
    </row>
    <row r="127" spans="1:15" x14ac:dyDescent="0.25">
      <c r="A127" s="19">
        <v>49341</v>
      </c>
      <c r="B127" s="11">
        <f t="shared" si="21"/>
        <v>107706.28188411371</v>
      </c>
      <c r="C127" s="12">
        <f t="shared" si="22"/>
        <v>1.2500000000000032E-2</v>
      </c>
      <c r="D127" s="9">
        <f t="shared" si="23"/>
        <v>1.2500000000000006E-2</v>
      </c>
      <c r="E127" s="9">
        <f t="shared" si="24"/>
        <v>0</v>
      </c>
      <c r="F127" s="11">
        <v>0</v>
      </c>
      <c r="G127" s="10">
        <f>IF(MONTH(A127)=1,N(H126)*$G$2,0)</f>
        <v>0</v>
      </c>
      <c r="H127" s="10">
        <f t="shared" si="25"/>
        <v>15000</v>
      </c>
      <c r="I127" s="11">
        <f t="shared" si="26"/>
        <v>4262294.8115756987</v>
      </c>
      <c r="J127" s="11">
        <f>I127*C127</f>
        <v>53278.68514469637</v>
      </c>
      <c r="K127" s="11">
        <f t="shared" si="27"/>
        <v>4315573.4967203951</v>
      </c>
      <c r="L127" s="11">
        <f t="shared" si="28"/>
        <v>14385.244989067969</v>
      </c>
      <c r="M127" s="11">
        <v>0</v>
      </c>
      <c r="N127" s="11">
        <f t="shared" si="29"/>
        <v>4315573.4967203951</v>
      </c>
      <c r="O127" s="24"/>
    </row>
    <row r="128" spans="1:15" x14ac:dyDescent="0.25">
      <c r="A128" s="19">
        <v>49369</v>
      </c>
      <c r="B128" s="11">
        <f t="shared" si="21"/>
        <v>109052.61040766512</v>
      </c>
      <c r="C128" s="12">
        <f t="shared" si="22"/>
        <v>1.2499999999999983E-2</v>
      </c>
      <c r="D128" s="9">
        <f t="shared" si="23"/>
        <v>1.2500000000000009E-2</v>
      </c>
      <c r="E128" s="9">
        <f t="shared" si="24"/>
        <v>0</v>
      </c>
      <c r="F128" s="11">
        <v>0</v>
      </c>
      <c r="G128" s="10">
        <f>IF(MONTH(A128)=1,N(H127)*$G$2,0)</f>
        <v>0</v>
      </c>
      <c r="H128" s="10">
        <f t="shared" si="25"/>
        <v>15000</v>
      </c>
      <c r="I128" s="11">
        <f t="shared" si="26"/>
        <v>4330573.4967203951</v>
      </c>
      <c r="J128" s="11">
        <f>I128*C128</f>
        <v>54132.168709004865</v>
      </c>
      <c r="K128" s="11">
        <f t="shared" si="27"/>
        <v>4384705.6654294003</v>
      </c>
      <c r="L128" s="11">
        <f t="shared" si="28"/>
        <v>14615.685551431319</v>
      </c>
      <c r="M128" s="11">
        <v>0</v>
      </c>
      <c r="N128" s="11">
        <f t="shared" si="29"/>
        <v>4384705.6654294003</v>
      </c>
    </row>
    <row r="129" spans="1:14" x14ac:dyDescent="0.25">
      <c r="A129" s="19">
        <v>49400</v>
      </c>
      <c r="B129" s="11">
        <f t="shared" si="21"/>
        <v>110415.76803776094</v>
      </c>
      <c r="C129" s="12">
        <f t="shared" si="22"/>
        <v>1.2499999999999975E-2</v>
      </c>
      <c r="D129" s="9">
        <f t="shared" si="23"/>
        <v>1.2500000000000011E-2</v>
      </c>
      <c r="E129" s="9">
        <f t="shared" si="24"/>
        <v>0</v>
      </c>
      <c r="F129" s="11">
        <v>0</v>
      </c>
      <c r="G129" s="10">
        <f>IF(MONTH(A129)=1,N(H128)*$G$2,0)</f>
        <v>0</v>
      </c>
      <c r="H129" s="10">
        <f t="shared" si="25"/>
        <v>15000</v>
      </c>
      <c r="I129" s="11">
        <f t="shared" si="26"/>
        <v>4399705.6654294003</v>
      </c>
      <c r="J129" s="11">
        <f>I129*C129</f>
        <v>54996.320817867389</v>
      </c>
      <c r="K129" s="11">
        <f t="shared" si="27"/>
        <v>4454701.9862472676</v>
      </c>
      <c r="L129" s="11">
        <f t="shared" si="28"/>
        <v>14849.006620824211</v>
      </c>
      <c r="M129" s="11">
        <v>0</v>
      </c>
      <c r="N129" s="11">
        <f t="shared" si="29"/>
        <v>4454701.9862472676</v>
      </c>
    </row>
    <row r="130" spans="1:14" x14ac:dyDescent="0.25">
      <c r="A130" s="19">
        <v>49430</v>
      </c>
      <c r="B130" s="11">
        <f t="shared" si="21"/>
        <v>111795.96513823295</v>
      </c>
      <c r="C130" s="12">
        <f t="shared" si="22"/>
        <v>1.2499999999999992E-2</v>
      </c>
      <c r="D130" s="9">
        <f t="shared" si="23"/>
        <v>1.2500000000000006E-2</v>
      </c>
      <c r="E130" s="9">
        <f t="shared" si="24"/>
        <v>0</v>
      </c>
      <c r="F130" s="11">
        <v>0</v>
      </c>
      <c r="G130" s="10">
        <f>IF(MONTH(A130)=1,N(H129)*$G$2,0)</f>
        <v>0</v>
      </c>
      <c r="H130" s="10">
        <f t="shared" si="25"/>
        <v>15000</v>
      </c>
      <c r="I130" s="11">
        <f t="shared" si="26"/>
        <v>4469701.9862472676</v>
      </c>
      <c r="J130" s="11">
        <f>I130*C130</f>
        <v>55871.274828090805</v>
      </c>
      <c r="K130" s="11">
        <f t="shared" si="27"/>
        <v>4525573.2610753588</v>
      </c>
      <c r="L130" s="11">
        <f t="shared" si="28"/>
        <v>15085.244203584514</v>
      </c>
      <c r="M130" s="11">
        <v>0</v>
      </c>
      <c r="N130" s="11">
        <f t="shared" si="29"/>
        <v>4525573.2610753588</v>
      </c>
    </row>
    <row r="131" spans="1:14" x14ac:dyDescent="0.25">
      <c r="A131" s="19">
        <v>49461</v>
      </c>
      <c r="B131" s="11">
        <f t="shared" si="21"/>
        <v>113193.41470246085</v>
      </c>
      <c r="C131" s="12">
        <f t="shared" si="22"/>
        <v>1.2499999999999957E-2</v>
      </c>
      <c r="D131" s="9">
        <f t="shared" si="23"/>
        <v>1.2499999999999999E-2</v>
      </c>
      <c r="E131" s="9">
        <f t="shared" si="24"/>
        <v>0</v>
      </c>
      <c r="F131" s="11">
        <v>0</v>
      </c>
      <c r="G131" s="10">
        <f>IF(MONTH(A131)=1,N(H130)*$G$2,0)</f>
        <v>0</v>
      </c>
      <c r="H131" s="10">
        <f t="shared" si="25"/>
        <v>15000</v>
      </c>
      <c r="I131" s="11">
        <f t="shared" si="26"/>
        <v>4540573.2610753588</v>
      </c>
      <c r="J131" s="11">
        <f>I131*C131</f>
        <v>56757.165763441793</v>
      </c>
      <c r="K131" s="11">
        <f t="shared" si="27"/>
        <v>4597330.4268388003</v>
      </c>
      <c r="L131" s="11">
        <f t="shared" si="28"/>
        <v>15324.43475612932</v>
      </c>
      <c r="M131" s="11">
        <v>0</v>
      </c>
      <c r="N131" s="11">
        <f t="shared" si="29"/>
        <v>4597330.4268388003</v>
      </c>
    </row>
    <row r="132" spans="1:14" x14ac:dyDescent="0.25">
      <c r="A132" s="19">
        <v>49491</v>
      </c>
      <c r="B132" s="11">
        <f t="shared" si="21"/>
        <v>114608.33238624161</v>
      </c>
      <c r="C132" s="12">
        <f t="shared" si="22"/>
        <v>1.2500000000000002E-2</v>
      </c>
      <c r="D132" s="9">
        <f t="shared" si="23"/>
        <v>1.2500000000000006E-2</v>
      </c>
      <c r="E132" s="9">
        <f t="shared" si="24"/>
        <v>0</v>
      </c>
      <c r="F132" s="11">
        <v>0</v>
      </c>
      <c r="G132" s="10">
        <f>IF(MONTH(A132)=1,N(H131)*$G$2,0)</f>
        <v>0</v>
      </c>
      <c r="H132" s="10">
        <f t="shared" si="25"/>
        <v>15000</v>
      </c>
      <c r="I132" s="11">
        <f t="shared" si="26"/>
        <v>4612330.4268388003</v>
      </c>
      <c r="J132" s="11">
        <f>I132*C132</f>
        <v>57654.130335485017</v>
      </c>
      <c r="K132" s="11">
        <f t="shared" si="27"/>
        <v>4669984.5571742849</v>
      </c>
      <c r="L132" s="11">
        <f t="shared" si="28"/>
        <v>15566.615190580935</v>
      </c>
      <c r="M132" s="11">
        <v>0</v>
      </c>
      <c r="N132" s="11">
        <f t="shared" si="29"/>
        <v>4669984.5571742849</v>
      </c>
    </row>
    <row r="133" spans="1:14" x14ac:dyDescent="0.25">
      <c r="A133" s="19">
        <v>49522</v>
      </c>
      <c r="B133" s="11">
        <f t="shared" si="21"/>
        <v>116040.93654106963</v>
      </c>
      <c r="C133" s="12">
        <f t="shared" si="22"/>
        <v>1.249999999999999E-2</v>
      </c>
      <c r="D133" s="9">
        <f t="shared" si="23"/>
        <v>1.2500000000000006E-2</v>
      </c>
      <c r="E133" s="9">
        <f t="shared" si="24"/>
        <v>0</v>
      </c>
      <c r="F133" s="11">
        <v>0</v>
      </c>
      <c r="G133" s="10">
        <f>IF(MONTH(A133)=1,N(H132)*$G$2,0)</f>
        <v>0</v>
      </c>
      <c r="H133" s="10">
        <f t="shared" si="25"/>
        <v>15000</v>
      </c>
      <c r="I133" s="11">
        <f t="shared" si="26"/>
        <v>4684984.5571742849</v>
      </c>
      <c r="J133" s="11">
        <f>I133*C133</f>
        <v>58562.306964678515</v>
      </c>
      <c r="K133" s="11">
        <f t="shared" si="27"/>
        <v>4743546.8641389636</v>
      </c>
      <c r="L133" s="11">
        <f t="shared" si="28"/>
        <v>15811.822880463196</v>
      </c>
      <c r="M133" s="11">
        <v>0</v>
      </c>
      <c r="N133" s="11">
        <f t="shared" si="29"/>
        <v>4743546.8641389636</v>
      </c>
    </row>
    <row r="134" spans="1:14" x14ac:dyDescent="0.25">
      <c r="A134" s="19">
        <v>49553</v>
      </c>
      <c r="B134" s="11">
        <f t="shared" si="21"/>
        <v>117491.448247833</v>
      </c>
      <c r="C134" s="12">
        <f t="shared" si="22"/>
        <v>1.2499999999999989E-2</v>
      </c>
      <c r="D134" s="9">
        <f t="shared" si="23"/>
        <v>1.2500000000000004E-2</v>
      </c>
      <c r="E134" s="9">
        <f t="shared" si="24"/>
        <v>0</v>
      </c>
      <c r="F134" s="11">
        <v>0</v>
      </c>
      <c r="G134" s="10">
        <f>IF(MONTH(A134)=1,N(H133)*$G$2,0)</f>
        <v>0</v>
      </c>
      <c r="H134" s="10">
        <f t="shared" si="25"/>
        <v>15000</v>
      </c>
      <c r="I134" s="11">
        <f t="shared" si="26"/>
        <v>4758546.8641389636</v>
      </c>
      <c r="J134" s="11">
        <f>I134*C134</f>
        <v>59481.83580173699</v>
      </c>
      <c r="K134" s="11">
        <f t="shared" si="27"/>
        <v>4818028.699940701</v>
      </c>
      <c r="L134" s="11">
        <f t="shared" si="28"/>
        <v>16060.095666468987</v>
      </c>
      <c r="M134" s="11">
        <v>0</v>
      </c>
      <c r="N134" s="11">
        <f t="shared" si="29"/>
        <v>4818028.699940701</v>
      </c>
    </row>
    <row r="135" spans="1:14" x14ac:dyDescent="0.25">
      <c r="A135" s="19">
        <v>49583</v>
      </c>
      <c r="B135" s="11">
        <f t="shared" si="21"/>
        <v>118960.09135093092</v>
      </c>
      <c r="C135" s="12">
        <f t="shared" si="22"/>
        <v>1.2500000000000018E-2</v>
      </c>
      <c r="D135" s="9">
        <f t="shared" si="23"/>
        <v>1.2500000000000002E-2</v>
      </c>
      <c r="E135" s="9">
        <f t="shared" si="24"/>
        <v>0</v>
      </c>
      <c r="F135" s="11">
        <v>0</v>
      </c>
      <c r="G135" s="10">
        <f>IF(MONTH(A135)=1,N(H134)*$G$2,0)</f>
        <v>0</v>
      </c>
      <c r="H135" s="10">
        <f t="shared" si="25"/>
        <v>15000</v>
      </c>
      <c r="I135" s="11">
        <f t="shared" si="26"/>
        <v>4833028.699940701</v>
      </c>
      <c r="J135" s="11">
        <f>I135*C135</f>
        <v>60412.858749258849</v>
      </c>
      <c r="K135" s="11">
        <f t="shared" si="27"/>
        <v>4893441.5586899603</v>
      </c>
      <c r="L135" s="11">
        <f t="shared" si="28"/>
        <v>16311.471862299852</v>
      </c>
      <c r="M135" s="11">
        <v>0</v>
      </c>
      <c r="N135" s="11">
        <f t="shared" si="29"/>
        <v>4893441.5586899603</v>
      </c>
    </row>
    <row r="136" spans="1:14" x14ac:dyDescent="0.25">
      <c r="A136" s="19">
        <v>49614</v>
      </c>
      <c r="B136" s="11">
        <f t="shared" si="21"/>
        <v>120447.09249281755</v>
      </c>
      <c r="C136" s="12">
        <f t="shared" si="22"/>
        <v>1.2499999999999982E-2</v>
      </c>
      <c r="D136" s="9">
        <f t="shared" si="23"/>
        <v>1.2499999999999997E-2</v>
      </c>
      <c r="E136" s="9">
        <f t="shared" si="24"/>
        <v>0</v>
      </c>
      <c r="F136" s="11">
        <v>0</v>
      </c>
      <c r="G136" s="10">
        <f>IF(MONTH(A136)=1,N(H135)*$G$2,0)</f>
        <v>0</v>
      </c>
      <c r="H136" s="10">
        <f t="shared" si="25"/>
        <v>15000</v>
      </c>
      <c r="I136" s="11">
        <f t="shared" si="26"/>
        <v>4908441.5586899603</v>
      </c>
      <c r="J136" s="11">
        <f>I136*C136</f>
        <v>61355.519483624412</v>
      </c>
      <c r="K136" s="11">
        <f t="shared" si="27"/>
        <v>4969797.0781735843</v>
      </c>
      <c r="L136" s="11">
        <f t="shared" si="28"/>
        <v>16565.990260578597</v>
      </c>
      <c r="M136" s="11">
        <v>0</v>
      </c>
      <c r="N136" s="11">
        <f t="shared" si="29"/>
        <v>4969797.0781735843</v>
      </c>
    </row>
    <row r="137" spans="1:14" x14ac:dyDescent="0.25">
      <c r="A137" s="19">
        <v>49644</v>
      </c>
      <c r="B137" s="11">
        <f t="shared" si="21"/>
        <v>121952.68114897778</v>
      </c>
      <c r="C137" s="12">
        <f t="shared" si="22"/>
        <v>1.2500000000000035E-2</v>
      </c>
      <c r="D137" s="9">
        <f t="shared" si="23"/>
        <v>1.2499999999999997E-2</v>
      </c>
      <c r="E137" s="9">
        <f t="shared" si="24"/>
        <v>0.14999999999999997</v>
      </c>
      <c r="F137" s="11">
        <v>0</v>
      </c>
      <c r="G137" s="10">
        <f>IF(MONTH(A137)=1,N(H136)*$G$2,0)</f>
        <v>0</v>
      </c>
      <c r="H137" s="10">
        <f t="shared" si="25"/>
        <v>15000</v>
      </c>
      <c r="I137" s="11">
        <f t="shared" si="26"/>
        <v>4984797.0781735843</v>
      </c>
      <c r="J137" s="11">
        <f>I137*C137</f>
        <v>62309.963477169978</v>
      </c>
      <c r="K137" s="11">
        <f t="shared" si="27"/>
        <v>5047107.0416507544</v>
      </c>
      <c r="L137" s="11">
        <f t="shared" si="28"/>
        <v>16823.690138835831</v>
      </c>
      <c r="M137" s="11">
        <v>0</v>
      </c>
      <c r="N137" s="11">
        <f t="shared" si="29"/>
        <v>5047107.0416507544</v>
      </c>
    </row>
    <row r="138" spans="1:14" x14ac:dyDescent="0.25">
      <c r="A138" s="19">
        <v>49675</v>
      </c>
      <c r="B138" s="11">
        <f t="shared" si="21"/>
        <v>123477.08966334</v>
      </c>
      <c r="C138" s="12">
        <f t="shared" si="22"/>
        <v>1.2499999999999994E-2</v>
      </c>
      <c r="D138" s="9">
        <f t="shared" si="23"/>
        <v>1.2499999999999995E-2</v>
      </c>
      <c r="E138" s="9">
        <f t="shared" si="24"/>
        <v>0</v>
      </c>
      <c r="F138" s="11">
        <v>0</v>
      </c>
      <c r="G138" s="10">
        <f>IF(MONTH(A138)=1,N(H137)*$G$2,0)</f>
        <v>0</v>
      </c>
      <c r="H138" s="10">
        <f t="shared" si="25"/>
        <v>15000</v>
      </c>
      <c r="I138" s="11">
        <f t="shared" si="26"/>
        <v>5062107.0416507544</v>
      </c>
      <c r="J138" s="11">
        <f>I138*C138</f>
        <v>63276.338020634401</v>
      </c>
      <c r="K138" s="11">
        <f t="shared" si="27"/>
        <v>5125383.3796713892</v>
      </c>
      <c r="L138" s="11">
        <f t="shared" si="28"/>
        <v>17084.611265571282</v>
      </c>
      <c r="M138" s="11">
        <v>0</v>
      </c>
      <c r="N138" s="11">
        <f t="shared" si="29"/>
        <v>5125383.3796713892</v>
      </c>
    </row>
    <row r="139" spans="1:14" x14ac:dyDescent="0.25">
      <c r="A139" s="19">
        <v>49706</v>
      </c>
      <c r="B139" s="11">
        <f t="shared" si="21"/>
        <v>125020.55328413175</v>
      </c>
      <c r="C139" s="12">
        <f t="shared" si="22"/>
        <v>1.2500000000000001E-2</v>
      </c>
      <c r="D139" s="9">
        <f t="shared" si="23"/>
        <v>1.2499999999999992E-2</v>
      </c>
      <c r="E139" s="9">
        <f t="shared" si="24"/>
        <v>0</v>
      </c>
      <c r="F139" s="11">
        <v>0</v>
      </c>
      <c r="G139" s="10">
        <f>IF(MONTH(A139)=1,N(H138)*$G$2,0)</f>
        <v>0</v>
      </c>
      <c r="H139" s="10">
        <f t="shared" si="25"/>
        <v>15000</v>
      </c>
      <c r="I139" s="11">
        <f t="shared" si="26"/>
        <v>5140383.3796713892</v>
      </c>
      <c r="J139" s="11">
        <f>I139*C139</f>
        <v>64254.792245892371</v>
      </c>
      <c r="K139" s="11">
        <f t="shared" si="27"/>
        <v>5204638.171917282</v>
      </c>
      <c r="L139" s="11">
        <f t="shared" si="28"/>
        <v>17348.793906390922</v>
      </c>
      <c r="M139" s="11">
        <v>0</v>
      </c>
      <c r="N139" s="11">
        <f t="shared" si="29"/>
        <v>5204638.171917282</v>
      </c>
    </row>
    <row r="140" spans="1:14" x14ac:dyDescent="0.25">
      <c r="A140" s="19">
        <v>49735</v>
      </c>
      <c r="B140" s="11">
        <f t="shared" si="21"/>
        <v>126583.31020018339</v>
      </c>
      <c r="C140" s="12">
        <f t="shared" si="22"/>
        <v>1.2499999999999971E-2</v>
      </c>
      <c r="D140" s="9">
        <f t="shared" si="23"/>
        <v>1.2499999999999992E-2</v>
      </c>
      <c r="E140" s="9">
        <f t="shared" si="24"/>
        <v>0</v>
      </c>
      <c r="F140" s="11">
        <v>0</v>
      </c>
      <c r="G140" s="10">
        <f>IF(MONTH(A140)=1,N(H139)*$G$2,0)</f>
        <v>0</v>
      </c>
      <c r="H140" s="10">
        <f t="shared" si="25"/>
        <v>15000</v>
      </c>
      <c r="I140" s="11">
        <f t="shared" si="26"/>
        <v>5219638.171917282</v>
      </c>
      <c r="J140" s="11">
        <f>I140*C140</f>
        <v>65245.477148965874</v>
      </c>
      <c r="K140" s="11">
        <f t="shared" si="27"/>
        <v>5284883.649066248</v>
      </c>
      <c r="L140" s="11">
        <f t="shared" si="28"/>
        <v>17616.27883022081</v>
      </c>
      <c r="M140" s="11">
        <v>0</v>
      </c>
      <c r="N140" s="11">
        <f t="shared" si="29"/>
        <v>5284883.649066248</v>
      </c>
    </row>
    <row r="141" spans="1:14" x14ac:dyDescent="0.25">
      <c r="A141" s="19">
        <v>49766</v>
      </c>
      <c r="B141" s="11">
        <f t="shared" si="21"/>
        <v>128165.60157768568</v>
      </c>
      <c r="C141" s="12">
        <f t="shared" si="22"/>
        <v>1.249999999999998E-2</v>
      </c>
      <c r="D141" s="9">
        <f t="shared" si="23"/>
        <v>1.2499999999999995E-2</v>
      </c>
      <c r="E141" s="9">
        <f t="shared" si="24"/>
        <v>0</v>
      </c>
      <c r="F141" s="11">
        <v>0</v>
      </c>
      <c r="G141" s="10">
        <f>IF(MONTH(A141)=1,N(H140)*$G$2,0)</f>
        <v>0</v>
      </c>
      <c r="H141" s="10">
        <f t="shared" si="25"/>
        <v>15000</v>
      </c>
      <c r="I141" s="11">
        <f t="shared" si="26"/>
        <v>5299883.649066248</v>
      </c>
      <c r="J141" s="11">
        <f>I141*C141</f>
        <v>66248.545613327995</v>
      </c>
      <c r="K141" s="11">
        <f t="shared" si="27"/>
        <v>5366132.194679576</v>
      </c>
      <c r="L141" s="11">
        <f t="shared" si="28"/>
        <v>17887.107315598569</v>
      </c>
      <c r="M141" s="11">
        <v>0</v>
      </c>
      <c r="N141" s="11">
        <f t="shared" si="29"/>
        <v>5366132.194679576</v>
      </c>
    </row>
    <row r="142" spans="1:14" x14ac:dyDescent="0.25">
      <c r="A142" s="19">
        <v>49796</v>
      </c>
      <c r="B142" s="11">
        <f t="shared" si="21"/>
        <v>129767.67159740675</v>
      </c>
      <c r="C142" s="12">
        <f t="shared" si="22"/>
        <v>1.2499999999999978E-2</v>
      </c>
      <c r="D142" s="9">
        <f t="shared" si="23"/>
        <v>1.2499999999999992E-2</v>
      </c>
      <c r="E142" s="9">
        <f t="shared" si="24"/>
        <v>0</v>
      </c>
      <c r="F142" s="11">
        <v>0</v>
      </c>
      <c r="G142" s="10">
        <f>IF(MONTH(A142)=1,N(H141)*$G$2,0)</f>
        <v>0</v>
      </c>
      <c r="H142" s="10">
        <f t="shared" si="25"/>
        <v>15000</v>
      </c>
      <c r="I142" s="11">
        <f t="shared" si="26"/>
        <v>5381132.194679576</v>
      </c>
      <c r="J142" s="11">
        <f>I142*C142</f>
        <v>67264.152433494586</v>
      </c>
      <c r="K142" s="11">
        <f t="shared" si="27"/>
        <v>5448396.347113071</v>
      </c>
      <c r="L142" s="11">
        <f t="shared" si="28"/>
        <v>18161.321157043552</v>
      </c>
      <c r="M142" s="11">
        <v>0</v>
      </c>
      <c r="N142" s="11">
        <f t="shared" si="29"/>
        <v>5448396.347113071</v>
      </c>
    </row>
    <row r="143" spans="1:14" x14ac:dyDescent="0.25">
      <c r="A143" s="19">
        <v>49827</v>
      </c>
      <c r="B143" s="11">
        <f t="shared" si="21"/>
        <v>131389.76749237435</v>
      </c>
      <c r="C143" s="12">
        <f t="shared" si="22"/>
        <v>1.250000000000011E-2</v>
      </c>
      <c r="D143" s="9">
        <f t="shared" si="23"/>
        <v>1.2500000000000006E-2</v>
      </c>
      <c r="E143" s="9">
        <f t="shared" si="24"/>
        <v>0</v>
      </c>
      <c r="F143" s="11">
        <v>0</v>
      </c>
      <c r="G143" s="10">
        <f>IF(MONTH(A143)=1,N(H142)*$G$2,0)</f>
        <v>0</v>
      </c>
      <c r="H143" s="10">
        <f t="shared" si="25"/>
        <v>15000</v>
      </c>
      <c r="I143" s="11">
        <f t="shared" si="26"/>
        <v>5463396.347113071</v>
      </c>
      <c r="J143" s="11">
        <f>I143*C143</f>
        <v>68292.454338913987</v>
      </c>
      <c r="K143" s="11">
        <f t="shared" si="27"/>
        <v>5531688.8014519848</v>
      </c>
      <c r="L143" s="11">
        <f t="shared" si="28"/>
        <v>18438.962671506597</v>
      </c>
      <c r="M143" s="11">
        <v>0</v>
      </c>
      <c r="N143" s="11">
        <f t="shared" si="29"/>
        <v>5531688.8014519848</v>
      </c>
    </row>
    <row r="144" spans="1:14" x14ac:dyDescent="0.25">
      <c r="A144" s="19">
        <v>49857</v>
      </c>
      <c r="B144" s="11">
        <f t="shared" si="21"/>
        <v>133032.13958602902</v>
      </c>
      <c r="C144" s="12">
        <f t="shared" si="22"/>
        <v>1.2499999999999961E-2</v>
      </c>
      <c r="D144" s="9">
        <f t="shared" si="23"/>
        <v>1.2500000000000002E-2</v>
      </c>
      <c r="E144" s="9">
        <f t="shared" si="24"/>
        <v>0</v>
      </c>
      <c r="F144" s="11">
        <v>0</v>
      </c>
      <c r="G144" s="10">
        <f>IF(MONTH(A144)=1,N(H143)*$G$2,0)</f>
        <v>0</v>
      </c>
      <c r="H144" s="10">
        <f t="shared" si="25"/>
        <v>15000</v>
      </c>
      <c r="I144" s="11">
        <f t="shared" si="26"/>
        <v>5546688.8014519848</v>
      </c>
      <c r="J144" s="11">
        <f>I144*C144</f>
        <v>69333.610018149586</v>
      </c>
      <c r="K144" s="11">
        <f t="shared" si="27"/>
        <v>5616022.4114701347</v>
      </c>
      <c r="L144" s="11">
        <f t="shared" si="28"/>
        <v>18720.074704900431</v>
      </c>
      <c r="M144" s="11">
        <v>0</v>
      </c>
      <c r="N144" s="11">
        <f t="shared" si="29"/>
        <v>5616022.4114701347</v>
      </c>
    </row>
    <row r="145" spans="1:14" x14ac:dyDescent="0.25">
      <c r="A145" s="19">
        <v>49888</v>
      </c>
      <c r="B145" s="11">
        <f t="shared" si="21"/>
        <v>134695.04133085438</v>
      </c>
      <c r="C145" s="12">
        <f t="shared" si="22"/>
        <v>1.2499999999999964E-2</v>
      </c>
      <c r="D145" s="9">
        <f t="shared" si="23"/>
        <v>1.2499999999999999E-2</v>
      </c>
      <c r="E145" s="9">
        <f t="shared" si="24"/>
        <v>0</v>
      </c>
      <c r="F145" s="11">
        <v>0</v>
      </c>
      <c r="G145" s="10">
        <f>IF(MONTH(A145)=1,N(H144)*$G$2,0)</f>
        <v>0</v>
      </c>
      <c r="H145" s="10">
        <f t="shared" si="25"/>
        <v>15000</v>
      </c>
      <c r="I145" s="11">
        <f t="shared" si="26"/>
        <v>5631022.4114701347</v>
      </c>
      <c r="J145" s="11">
        <f>I145*C145</f>
        <v>70387.780143376483</v>
      </c>
      <c r="K145" s="11">
        <f t="shared" si="27"/>
        <v>5701410.1916135112</v>
      </c>
      <c r="L145" s="11">
        <f t="shared" si="28"/>
        <v>19004.700638711685</v>
      </c>
      <c r="M145" s="11">
        <v>0</v>
      </c>
      <c r="N145" s="11">
        <f t="shared" si="29"/>
        <v>5701410.1916135112</v>
      </c>
    </row>
    <row r="146" spans="1:14" x14ac:dyDescent="0.25">
      <c r="A146" s="19">
        <v>49919</v>
      </c>
      <c r="B146" s="11">
        <f t="shared" si="21"/>
        <v>136378.72934749007</v>
      </c>
      <c r="C146" s="12">
        <f t="shared" si="22"/>
        <v>1.2500000000000046E-2</v>
      </c>
      <c r="D146" s="9">
        <f t="shared" si="23"/>
        <v>1.2500000000000002E-2</v>
      </c>
      <c r="E146" s="9">
        <f t="shared" si="24"/>
        <v>0</v>
      </c>
      <c r="F146" s="11">
        <v>0</v>
      </c>
      <c r="G146" s="10">
        <f>IF(MONTH(A146)=1,N(H145)*$G$2,0)</f>
        <v>0</v>
      </c>
      <c r="H146" s="10">
        <f t="shared" si="25"/>
        <v>15000</v>
      </c>
      <c r="I146" s="11">
        <f t="shared" si="26"/>
        <v>5716410.1916135112</v>
      </c>
      <c r="J146" s="11">
        <f>I146*C146</f>
        <v>71455.127395169155</v>
      </c>
      <c r="K146" s="11">
        <f t="shared" si="27"/>
        <v>5787865.3190086801</v>
      </c>
      <c r="L146" s="11">
        <f t="shared" si="28"/>
        <v>19292.884396695583</v>
      </c>
      <c r="M146" s="11">
        <v>0</v>
      </c>
      <c r="N146" s="11">
        <f t="shared" si="29"/>
        <v>5787865.3190086801</v>
      </c>
    </row>
    <row r="147" spans="1:14" x14ac:dyDescent="0.25">
      <c r="A147" s="19">
        <v>49949</v>
      </c>
      <c r="B147" s="11">
        <f t="shared" si="21"/>
        <v>138083.4634643337</v>
      </c>
      <c r="C147" s="12">
        <f t="shared" si="22"/>
        <v>1.2500000000000101E-2</v>
      </c>
      <c r="D147" s="9">
        <f t="shared" si="23"/>
        <v>1.2500000000000009E-2</v>
      </c>
      <c r="E147" s="9">
        <f t="shared" si="24"/>
        <v>0</v>
      </c>
      <c r="F147" s="11">
        <v>0</v>
      </c>
      <c r="G147" s="10">
        <f>IF(MONTH(A147)=1,N(H146)*$G$2,0)</f>
        <v>0</v>
      </c>
      <c r="H147" s="10">
        <f t="shared" si="25"/>
        <v>15000</v>
      </c>
      <c r="I147" s="11">
        <f t="shared" si="26"/>
        <v>5802865.3190086801</v>
      </c>
      <c r="J147" s="11">
        <f>I147*C147</f>
        <v>72535.816487609089</v>
      </c>
      <c r="K147" s="11">
        <f t="shared" si="27"/>
        <v>5875401.1354962895</v>
      </c>
      <c r="L147" s="11">
        <f t="shared" si="28"/>
        <v>19584.670451654278</v>
      </c>
      <c r="M147" s="11">
        <v>0</v>
      </c>
      <c r="N147" s="11">
        <f t="shared" si="29"/>
        <v>5875401.1354962895</v>
      </c>
    </row>
    <row r="148" spans="1:14" x14ac:dyDescent="0.25">
      <c r="A148" s="19">
        <v>49980</v>
      </c>
      <c r="B148" s="11">
        <f t="shared" si="21"/>
        <v>139809.50675763786</v>
      </c>
      <c r="C148" s="12">
        <f t="shared" si="22"/>
        <v>1.2499999999999912E-2</v>
      </c>
      <c r="D148" s="9">
        <f t="shared" si="23"/>
        <v>1.2500000000000004E-2</v>
      </c>
      <c r="E148" s="9">
        <f t="shared" si="24"/>
        <v>0</v>
      </c>
      <c r="F148" s="11">
        <v>0</v>
      </c>
      <c r="G148" s="10">
        <f>IF(MONTH(A148)=1,N(H147)*$G$2,0)</f>
        <v>0</v>
      </c>
      <c r="H148" s="10">
        <f t="shared" si="25"/>
        <v>15000</v>
      </c>
      <c r="I148" s="11">
        <f t="shared" si="26"/>
        <v>5890401.1354962895</v>
      </c>
      <c r="J148" s="11">
        <f>I148*C148</f>
        <v>73630.0141937031</v>
      </c>
      <c r="K148" s="11">
        <f t="shared" si="27"/>
        <v>5964031.1496899929</v>
      </c>
      <c r="L148" s="11">
        <f t="shared" si="28"/>
        <v>19880.103832299956</v>
      </c>
      <c r="M148" s="11">
        <v>0</v>
      </c>
      <c r="N148" s="11">
        <f t="shared" si="29"/>
        <v>5964031.1496899929</v>
      </c>
    </row>
    <row r="149" spans="1:14" x14ac:dyDescent="0.25">
      <c r="A149" s="19">
        <v>50010</v>
      </c>
      <c r="B149" s="11">
        <f t="shared" si="21"/>
        <v>141557.12559210835</v>
      </c>
      <c r="C149" s="12">
        <f t="shared" si="22"/>
        <v>1.2500000000000091E-2</v>
      </c>
      <c r="D149" s="9">
        <f t="shared" si="23"/>
        <v>1.2500000000000009E-2</v>
      </c>
      <c r="E149" s="9">
        <f t="shared" si="24"/>
        <v>0.15000000000000011</v>
      </c>
      <c r="F149" s="11">
        <v>0</v>
      </c>
      <c r="G149" s="10">
        <f>IF(MONTH(A149)=1,N(H148)*$G$2,0)</f>
        <v>0</v>
      </c>
      <c r="H149" s="10">
        <f t="shared" si="25"/>
        <v>15000</v>
      </c>
      <c r="I149" s="11">
        <f t="shared" si="26"/>
        <v>5979031.1496899929</v>
      </c>
      <c r="J149" s="11">
        <f>I149*C149</f>
        <v>74737.88937112545</v>
      </c>
      <c r="K149" s="11">
        <f t="shared" si="27"/>
        <v>6053769.0390611179</v>
      </c>
      <c r="L149" s="11">
        <f t="shared" si="28"/>
        <v>20179.230130203705</v>
      </c>
      <c r="M149" s="11">
        <v>0</v>
      </c>
      <c r="N149" s="11">
        <f t="shared" si="29"/>
        <v>6053769.0390611179</v>
      </c>
    </row>
    <row r="150" spans="1:14" x14ac:dyDescent="0.25">
      <c r="A150" s="19">
        <v>50041</v>
      </c>
      <c r="B150" s="11">
        <f t="shared" si="21"/>
        <v>143326.5896620097</v>
      </c>
      <c r="C150" s="12">
        <f t="shared" si="22"/>
        <v>1.2500000000000001E-2</v>
      </c>
      <c r="D150" s="9">
        <f t="shared" si="23"/>
        <v>1.2500000000000009E-2</v>
      </c>
      <c r="E150" s="9">
        <f t="shared" si="24"/>
        <v>0</v>
      </c>
      <c r="F150" s="11">
        <v>0</v>
      </c>
      <c r="G150" s="10">
        <f>IF(MONTH(A150)=1,N(H149)*$G$2,0)</f>
        <v>0</v>
      </c>
      <c r="H150" s="10">
        <f t="shared" si="25"/>
        <v>15000</v>
      </c>
      <c r="I150" s="11">
        <f t="shared" si="26"/>
        <v>6068769.0390611179</v>
      </c>
      <c r="J150" s="11">
        <f>I150*C150</f>
        <v>75859.61298826398</v>
      </c>
      <c r="K150" s="11">
        <f t="shared" si="27"/>
        <v>6144628.6520493822</v>
      </c>
      <c r="L150" s="11">
        <f t="shared" si="28"/>
        <v>20482.095506831254</v>
      </c>
      <c r="M150" s="11">
        <v>0</v>
      </c>
      <c r="N150" s="11">
        <f t="shared" si="29"/>
        <v>6144628.6520493822</v>
      </c>
    </row>
    <row r="151" spans="1:14" x14ac:dyDescent="0.25">
      <c r="A151" s="19">
        <v>50072</v>
      </c>
      <c r="B151" s="11">
        <f t="shared" si="21"/>
        <v>145118.17203278482</v>
      </c>
      <c r="C151" s="12">
        <f t="shared" si="22"/>
        <v>1.2499999999999931E-2</v>
      </c>
      <c r="D151" s="9">
        <f t="shared" si="23"/>
        <v>1.2500000000000004E-2</v>
      </c>
      <c r="E151" s="9">
        <f t="shared" si="24"/>
        <v>0</v>
      </c>
      <c r="F151" s="11">
        <v>0</v>
      </c>
      <c r="G151" s="10">
        <f>IF(MONTH(A151)=1,N(H150)*$G$2,0)</f>
        <v>0</v>
      </c>
      <c r="H151" s="10">
        <f t="shared" si="25"/>
        <v>15000</v>
      </c>
      <c r="I151" s="11">
        <f t="shared" si="26"/>
        <v>6159628.6520493822</v>
      </c>
      <c r="J151" s="11">
        <f>I151*C151</f>
        <v>76995.358150616856</v>
      </c>
      <c r="K151" s="11">
        <f t="shared" si="27"/>
        <v>6236624.0101999994</v>
      </c>
      <c r="L151" s="11">
        <f t="shared" si="28"/>
        <v>20788.746700666645</v>
      </c>
      <c r="M151" s="11">
        <v>0</v>
      </c>
      <c r="N151" s="11">
        <f t="shared" si="29"/>
        <v>6236624.0101999994</v>
      </c>
    </row>
    <row r="152" spans="1:14" x14ac:dyDescent="0.25">
      <c r="A152" s="19">
        <v>50100</v>
      </c>
      <c r="B152" s="11">
        <f t="shared" si="21"/>
        <v>146932.14918319462</v>
      </c>
      <c r="C152" s="12">
        <f t="shared" si="22"/>
        <v>1.2499999999999947E-2</v>
      </c>
      <c r="D152" s="9">
        <f t="shared" si="23"/>
        <v>1.2500000000000002E-2</v>
      </c>
      <c r="E152" s="9">
        <f t="shared" si="24"/>
        <v>0</v>
      </c>
      <c r="F152" s="11">
        <v>0</v>
      </c>
      <c r="G152" s="10">
        <f>IF(MONTH(A152)=1,N(H151)*$G$2,0)</f>
        <v>0</v>
      </c>
      <c r="H152" s="10">
        <f t="shared" si="25"/>
        <v>15000</v>
      </c>
      <c r="I152" s="11">
        <f t="shared" si="26"/>
        <v>6251624.0101999994</v>
      </c>
      <c r="J152" s="11">
        <f>I152*C152</f>
        <v>78145.300127499664</v>
      </c>
      <c r="K152" s="11">
        <f t="shared" si="27"/>
        <v>6329769.3103274992</v>
      </c>
      <c r="L152" s="11">
        <f t="shared" si="28"/>
        <v>21099.231034424978</v>
      </c>
      <c r="M152" s="11">
        <v>0</v>
      </c>
      <c r="N152" s="11">
        <f t="shared" si="29"/>
        <v>6329769.3103274992</v>
      </c>
    </row>
    <row r="153" spans="1:14" x14ac:dyDescent="0.25">
      <c r="A153" s="19">
        <v>50131</v>
      </c>
      <c r="B153" s="11">
        <f t="shared" si="21"/>
        <v>148768.80104798454</v>
      </c>
      <c r="C153" s="12">
        <f t="shared" si="22"/>
        <v>1.2499999999999921E-2</v>
      </c>
      <c r="D153" s="9">
        <f t="shared" si="23"/>
        <v>1.2499999999999997E-2</v>
      </c>
      <c r="E153" s="9">
        <f t="shared" si="24"/>
        <v>0</v>
      </c>
      <c r="F153" s="11">
        <v>0</v>
      </c>
      <c r="G153" s="10">
        <f>IF(MONTH(A153)=1,N(H152)*$G$2,0)</f>
        <v>0</v>
      </c>
      <c r="H153" s="10">
        <f t="shared" si="25"/>
        <v>15000</v>
      </c>
      <c r="I153" s="11">
        <f t="shared" si="26"/>
        <v>6344769.3103274992</v>
      </c>
      <c r="J153" s="11">
        <f>I153*C153</f>
        <v>79309.616379093233</v>
      </c>
      <c r="K153" s="11">
        <f t="shared" si="27"/>
        <v>6424078.9267065926</v>
      </c>
      <c r="L153" s="11">
        <f t="shared" si="28"/>
        <v>21413.596422355287</v>
      </c>
      <c r="M153" s="11">
        <v>0</v>
      </c>
      <c r="N153" s="11">
        <f t="shared" si="29"/>
        <v>6424078.9267065926</v>
      </c>
    </row>
    <row r="154" spans="1:14" x14ac:dyDescent="0.25">
      <c r="A154" s="19">
        <v>50161</v>
      </c>
      <c r="B154" s="11">
        <f t="shared" ref="B154:B173" si="30">(B153*$A$2)+B153</f>
        <v>150628.41106108433</v>
      </c>
      <c r="C154" s="12">
        <f t="shared" ref="C154:C173" si="31">(B154-B153)/B153</f>
        <v>1.2499999999999919E-2</v>
      </c>
      <c r="D154" s="9">
        <f t="shared" ref="D154:D173" si="32">AVERAGE(C143:C154)</f>
        <v>1.2499999999999992E-2</v>
      </c>
      <c r="E154" s="9">
        <f t="shared" ref="E154:E173" si="33">IF(MONTH(A154)=12,SUM(C143:C154),0)</f>
        <v>0</v>
      </c>
      <c r="F154" s="11">
        <v>0</v>
      </c>
      <c r="G154" s="10">
        <f>IF(MONTH(A154)=1,N(H153)*$G$2,0)</f>
        <v>0</v>
      </c>
      <c r="H154" s="10">
        <f t="shared" si="25"/>
        <v>15000</v>
      </c>
      <c r="I154" s="11">
        <f t="shared" si="26"/>
        <v>6439078.9267065926</v>
      </c>
      <c r="J154" s="11">
        <f>I154*C154</f>
        <v>80488.48658383188</v>
      </c>
      <c r="K154" s="11">
        <f t="shared" si="27"/>
        <v>6519567.4132904243</v>
      </c>
      <c r="L154" s="11">
        <f t="shared" si="28"/>
        <v>21731.891377634725</v>
      </c>
      <c r="M154" s="11">
        <v>0</v>
      </c>
      <c r="N154" s="11">
        <f t="shared" si="29"/>
        <v>6519567.4132904243</v>
      </c>
    </row>
    <row r="155" spans="1:14" x14ac:dyDescent="0.25">
      <c r="A155" s="19">
        <v>50192</v>
      </c>
      <c r="B155" s="11">
        <f t="shared" si="30"/>
        <v>152511.26619934788</v>
      </c>
      <c r="C155" s="12">
        <f t="shared" si="31"/>
        <v>1.2499999999999964E-2</v>
      </c>
      <c r="D155" s="9">
        <f t="shared" si="32"/>
        <v>1.2499999999999978E-2</v>
      </c>
      <c r="E155" s="9">
        <f t="shared" si="33"/>
        <v>0</v>
      </c>
      <c r="F155" s="11">
        <v>0</v>
      </c>
      <c r="G155" s="10">
        <f>IF(MONTH(A155)=1,N(H154)*$G$2,0)</f>
        <v>0</v>
      </c>
      <c r="H155" s="10">
        <f t="shared" ref="H155:H218" si="34">N(H154)+G155+F155</f>
        <v>15000</v>
      </c>
      <c r="I155" s="11">
        <f t="shared" ref="I155:I218" si="35">N(N154)+H155</f>
        <v>6534567.4132904243</v>
      </c>
      <c r="J155" s="11">
        <f>I155*C155</f>
        <v>81682.092666130076</v>
      </c>
      <c r="K155" s="11">
        <f t="shared" ref="K155:K218" si="36">I155+J155</f>
        <v>6616249.5059565548</v>
      </c>
      <c r="L155" s="11">
        <f t="shared" ref="L155:L218" si="37">(I155+J155)*0.00333333333333333</f>
        <v>22054.165019855162</v>
      </c>
      <c r="M155" s="11">
        <v>0</v>
      </c>
      <c r="N155" s="11">
        <f t="shared" ref="N155:N218" si="38">I155+J155-M155</f>
        <v>6616249.5059565548</v>
      </c>
    </row>
    <row r="156" spans="1:14" x14ac:dyDescent="0.25">
      <c r="A156" s="19">
        <v>50222</v>
      </c>
      <c r="B156" s="11">
        <f t="shared" si="30"/>
        <v>154417.65702683973</v>
      </c>
      <c r="C156" s="12">
        <f t="shared" si="31"/>
        <v>1.2500000000000011E-2</v>
      </c>
      <c r="D156" s="9">
        <f t="shared" si="32"/>
        <v>1.2499999999999983E-2</v>
      </c>
      <c r="E156" s="9">
        <f t="shared" si="33"/>
        <v>0</v>
      </c>
      <c r="F156" s="11">
        <v>0</v>
      </c>
      <c r="G156" s="10">
        <f>IF(MONTH(A156)=1,N(H155)*$G$2,0)</f>
        <v>0</v>
      </c>
      <c r="H156" s="10">
        <f t="shared" si="34"/>
        <v>15000</v>
      </c>
      <c r="I156" s="11">
        <f t="shared" si="35"/>
        <v>6631249.5059565548</v>
      </c>
      <c r="J156" s="11">
        <f>I156*C156</f>
        <v>82890.618824457008</v>
      </c>
      <c r="K156" s="11">
        <f t="shared" si="36"/>
        <v>6714140.1247810116</v>
      </c>
      <c r="L156" s="11">
        <f t="shared" si="37"/>
        <v>22380.467082603351</v>
      </c>
      <c r="M156" s="11">
        <v>0</v>
      </c>
      <c r="N156" s="11">
        <f t="shared" si="38"/>
        <v>6714140.1247810116</v>
      </c>
    </row>
    <row r="157" spans="1:14" x14ac:dyDescent="0.25">
      <c r="A157" s="19">
        <v>50253</v>
      </c>
      <c r="B157" s="11">
        <f t="shared" si="30"/>
        <v>156347.87773967523</v>
      </c>
      <c r="C157" s="12">
        <f t="shared" si="31"/>
        <v>1.2499999999999976E-2</v>
      </c>
      <c r="D157" s="9">
        <f t="shared" si="32"/>
        <v>1.2499999999999985E-2</v>
      </c>
      <c r="E157" s="9">
        <f t="shared" si="33"/>
        <v>0</v>
      </c>
      <c r="F157" s="11">
        <v>0</v>
      </c>
      <c r="G157" s="10">
        <f>IF(MONTH(A157)=1,N(H156)*$G$2,0)</f>
        <v>0</v>
      </c>
      <c r="H157" s="10">
        <f t="shared" si="34"/>
        <v>15000</v>
      </c>
      <c r="I157" s="11">
        <f t="shared" si="35"/>
        <v>6729140.1247810116</v>
      </c>
      <c r="J157" s="11">
        <f>I157*C157</f>
        <v>84114.251559762488</v>
      </c>
      <c r="K157" s="11">
        <f t="shared" si="36"/>
        <v>6813254.3763407739</v>
      </c>
      <c r="L157" s="11">
        <f t="shared" si="37"/>
        <v>22710.84792113589</v>
      </c>
      <c r="M157" s="11">
        <v>0</v>
      </c>
      <c r="N157" s="11">
        <f t="shared" si="38"/>
        <v>6813254.3763407739</v>
      </c>
    </row>
    <row r="158" spans="1:14" x14ac:dyDescent="0.25">
      <c r="A158" s="19">
        <v>50284</v>
      </c>
      <c r="B158" s="11">
        <f t="shared" si="30"/>
        <v>158302.22621142116</v>
      </c>
      <c r="C158" s="12">
        <f t="shared" si="31"/>
        <v>1.2499999999999973E-2</v>
      </c>
      <c r="D158" s="9">
        <f t="shared" si="32"/>
        <v>1.2499999999999978E-2</v>
      </c>
      <c r="E158" s="9">
        <f t="shared" si="33"/>
        <v>0</v>
      </c>
      <c r="F158" s="11">
        <v>0</v>
      </c>
      <c r="G158" s="10">
        <f>IF(MONTH(A158)=1,N(H157)*$G$2,0)</f>
        <v>0</v>
      </c>
      <c r="H158" s="10">
        <f t="shared" si="34"/>
        <v>15000</v>
      </c>
      <c r="I158" s="11">
        <f t="shared" si="35"/>
        <v>6828254.3763407739</v>
      </c>
      <c r="J158" s="11">
        <f>I158*C158</f>
        <v>85353.179704259484</v>
      </c>
      <c r="K158" s="11">
        <f t="shared" si="36"/>
        <v>6913607.556045033</v>
      </c>
      <c r="L158" s="11">
        <f t="shared" si="37"/>
        <v>23045.358520150086</v>
      </c>
      <c r="M158" s="11">
        <v>0</v>
      </c>
      <c r="N158" s="11">
        <f t="shared" si="38"/>
        <v>6913607.556045033</v>
      </c>
    </row>
    <row r="159" spans="1:14" x14ac:dyDescent="0.25">
      <c r="A159" s="19">
        <v>50314</v>
      </c>
      <c r="B159" s="11">
        <f t="shared" si="30"/>
        <v>160281.00403906393</v>
      </c>
      <c r="C159" s="12">
        <f t="shared" si="31"/>
        <v>1.2500000000000039E-2</v>
      </c>
      <c r="D159" s="9">
        <f t="shared" si="32"/>
        <v>1.2499999999999975E-2</v>
      </c>
      <c r="E159" s="9">
        <f t="shared" si="33"/>
        <v>0</v>
      </c>
      <c r="F159" s="11">
        <v>0</v>
      </c>
      <c r="G159" s="10">
        <f>IF(MONTH(A159)=1,N(H158)*$G$2,0)</f>
        <v>0</v>
      </c>
      <c r="H159" s="10">
        <f t="shared" si="34"/>
        <v>15000</v>
      </c>
      <c r="I159" s="11">
        <f t="shared" si="35"/>
        <v>6928607.556045033</v>
      </c>
      <c r="J159" s="11">
        <f>I159*C159</f>
        <v>86607.594450563178</v>
      </c>
      <c r="K159" s="11">
        <f t="shared" si="36"/>
        <v>7015215.1504955962</v>
      </c>
      <c r="L159" s="11">
        <f t="shared" si="37"/>
        <v>23384.050501651964</v>
      </c>
      <c r="M159" s="11">
        <v>0</v>
      </c>
      <c r="N159" s="11">
        <f t="shared" si="38"/>
        <v>7015215.1504955962</v>
      </c>
    </row>
    <row r="160" spans="1:14" x14ac:dyDescent="0.25">
      <c r="A160" s="19">
        <v>50345</v>
      </c>
      <c r="B160" s="11">
        <f t="shared" si="30"/>
        <v>162284.51658955222</v>
      </c>
      <c r="C160" s="12">
        <f t="shared" si="31"/>
        <v>1.2499999999999937E-2</v>
      </c>
      <c r="D160" s="9">
        <f t="shared" si="32"/>
        <v>1.2499999999999976E-2</v>
      </c>
      <c r="E160" s="9">
        <f t="shared" si="33"/>
        <v>0</v>
      </c>
      <c r="F160" s="11">
        <v>0</v>
      </c>
      <c r="G160" s="10">
        <f>IF(MONTH(A160)=1,N(H159)*$G$2,0)</f>
        <v>0</v>
      </c>
      <c r="H160" s="10">
        <f t="shared" si="34"/>
        <v>15000</v>
      </c>
      <c r="I160" s="11">
        <f t="shared" si="35"/>
        <v>7030215.1504955962</v>
      </c>
      <c r="J160" s="11">
        <f>I160*C160</f>
        <v>87877.689381194505</v>
      </c>
      <c r="K160" s="11">
        <f t="shared" si="36"/>
        <v>7118092.8398767905</v>
      </c>
      <c r="L160" s="11">
        <f t="shared" si="37"/>
        <v>23726.976132922613</v>
      </c>
      <c r="M160" s="11">
        <v>0</v>
      </c>
      <c r="N160" s="11">
        <f t="shared" si="38"/>
        <v>7118092.8398767905</v>
      </c>
    </row>
    <row r="161" spans="1:15" x14ac:dyDescent="0.25">
      <c r="A161" s="19">
        <v>50375</v>
      </c>
      <c r="B161" s="11">
        <f t="shared" si="30"/>
        <v>164313.07304692164</v>
      </c>
      <c r="C161" s="12">
        <f t="shared" si="31"/>
        <v>1.2500000000000067E-2</v>
      </c>
      <c r="D161" s="9">
        <f t="shared" si="32"/>
        <v>1.2499999999999975E-2</v>
      </c>
      <c r="E161" s="9">
        <f t="shared" si="33"/>
        <v>0.14999999999999969</v>
      </c>
      <c r="F161" s="11">
        <v>0</v>
      </c>
      <c r="G161" s="10">
        <f>IF(MONTH(A161)=1,N(H160)*$G$2,0)</f>
        <v>0</v>
      </c>
      <c r="H161" s="10">
        <f t="shared" si="34"/>
        <v>15000</v>
      </c>
      <c r="I161" s="11">
        <f t="shared" si="35"/>
        <v>7133092.8398767905</v>
      </c>
      <c r="J161" s="11">
        <f>I161*C161</f>
        <v>89163.660498460362</v>
      </c>
      <c r="K161" s="11">
        <f t="shared" si="36"/>
        <v>7222256.5003752513</v>
      </c>
      <c r="L161" s="11">
        <f t="shared" si="37"/>
        <v>24074.188334584149</v>
      </c>
      <c r="M161" s="11">
        <v>0</v>
      </c>
      <c r="N161" s="11">
        <f t="shared" si="38"/>
        <v>7222256.5003752513</v>
      </c>
    </row>
    <row r="162" spans="1:15" x14ac:dyDescent="0.25">
      <c r="A162" s="19">
        <v>50406</v>
      </c>
      <c r="B162" s="11">
        <f t="shared" si="30"/>
        <v>166366.98646000816</v>
      </c>
      <c r="C162" s="12">
        <f t="shared" si="31"/>
        <v>1.2500000000000044E-2</v>
      </c>
      <c r="D162" s="9">
        <f t="shared" si="32"/>
        <v>1.2499999999999976E-2</v>
      </c>
      <c r="E162" s="9">
        <f t="shared" si="33"/>
        <v>0</v>
      </c>
      <c r="F162" s="11">
        <v>0</v>
      </c>
      <c r="G162" s="10">
        <f>IF(MONTH(A162)=1,N(H161)*$G$2,0)</f>
        <v>0</v>
      </c>
      <c r="H162" s="10">
        <f t="shared" si="34"/>
        <v>15000</v>
      </c>
      <c r="I162" s="11">
        <f t="shared" si="35"/>
        <v>7237256.5003752513</v>
      </c>
      <c r="J162" s="11">
        <f>I162*C162</f>
        <v>90465.706254690958</v>
      </c>
      <c r="K162" s="11">
        <f t="shared" si="36"/>
        <v>7327722.2066299422</v>
      </c>
      <c r="L162" s="11">
        <f t="shared" si="37"/>
        <v>24425.740688766451</v>
      </c>
      <c r="M162" s="11">
        <v>0</v>
      </c>
      <c r="N162" s="11">
        <f t="shared" si="38"/>
        <v>7327722.2066299422</v>
      </c>
    </row>
    <row r="163" spans="1:15" x14ac:dyDescent="0.25">
      <c r="A163" s="19">
        <v>50437</v>
      </c>
      <c r="B163" s="11">
        <f t="shared" si="30"/>
        <v>168446.57379075827</v>
      </c>
      <c r="C163" s="12">
        <f t="shared" si="31"/>
        <v>1.2500000000000002E-2</v>
      </c>
      <c r="D163" s="9">
        <f t="shared" si="32"/>
        <v>1.2499999999999983E-2</v>
      </c>
      <c r="E163" s="9">
        <f t="shared" si="33"/>
        <v>0</v>
      </c>
      <c r="F163" s="11">
        <v>0</v>
      </c>
      <c r="G163" s="10">
        <f>IF(MONTH(A163)=1,N(H162)*$G$2,0)</f>
        <v>0</v>
      </c>
      <c r="H163" s="10">
        <f t="shared" si="34"/>
        <v>15000</v>
      </c>
      <c r="I163" s="11">
        <f t="shared" si="35"/>
        <v>7342722.2066299422</v>
      </c>
      <c r="J163" s="11">
        <f>I163*C163</f>
        <v>91784.027582874289</v>
      </c>
      <c r="K163" s="11">
        <f t="shared" si="36"/>
        <v>7434506.2342128167</v>
      </c>
      <c r="L163" s="11">
        <f t="shared" si="37"/>
        <v>24781.687447376033</v>
      </c>
      <c r="M163" s="11">
        <v>0</v>
      </c>
      <c r="N163" s="11">
        <f t="shared" si="38"/>
        <v>7434506.2342128167</v>
      </c>
    </row>
    <row r="164" spans="1:15" x14ac:dyDescent="0.25">
      <c r="A164" s="19">
        <v>50465</v>
      </c>
      <c r="B164" s="11">
        <f t="shared" si="30"/>
        <v>170552.15596314275</v>
      </c>
      <c r="C164" s="12">
        <f t="shared" si="31"/>
        <v>1.2500000000000042E-2</v>
      </c>
      <c r="D164" s="9">
        <f t="shared" si="32"/>
        <v>1.249999999999999E-2</v>
      </c>
      <c r="E164" s="9">
        <f t="shared" si="33"/>
        <v>0</v>
      </c>
      <c r="F164" s="11">
        <v>0</v>
      </c>
      <c r="G164" s="10">
        <f>IF(MONTH(A164)=1,N(H163)*$G$2,0)</f>
        <v>0</v>
      </c>
      <c r="H164" s="10">
        <f t="shared" si="34"/>
        <v>15000</v>
      </c>
      <c r="I164" s="11">
        <f t="shared" si="35"/>
        <v>7449506.2342128167</v>
      </c>
      <c r="J164" s="11">
        <f>I164*C164</f>
        <v>93118.827927660517</v>
      </c>
      <c r="K164" s="11">
        <f t="shared" si="36"/>
        <v>7542625.0621404769</v>
      </c>
      <c r="L164" s="11">
        <f t="shared" si="37"/>
        <v>25142.083540468233</v>
      </c>
      <c r="M164" s="11">
        <v>0</v>
      </c>
      <c r="N164" s="11">
        <f t="shared" si="38"/>
        <v>7542625.0621404769</v>
      </c>
    </row>
    <row r="165" spans="1:15" x14ac:dyDescent="0.25">
      <c r="A165" s="19">
        <v>50496</v>
      </c>
      <c r="B165" s="11">
        <f t="shared" si="30"/>
        <v>172684.05791268204</v>
      </c>
      <c r="C165" s="12">
        <f t="shared" si="31"/>
        <v>1.2500000000000009E-2</v>
      </c>
      <c r="D165" s="9">
        <f t="shared" si="32"/>
        <v>1.2499999999999999E-2</v>
      </c>
      <c r="E165" s="9">
        <f t="shared" si="33"/>
        <v>0</v>
      </c>
      <c r="F165" s="11">
        <v>0</v>
      </c>
      <c r="G165" s="10">
        <f>IF(MONTH(A165)=1,N(H164)*$G$2,0)</f>
        <v>0</v>
      </c>
      <c r="H165" s="10">
        <f t="shared" si="34"/>
        <v>15000</v>
      </c>
      <c r="I165" s="11">
        <f t="shared" si="35"/>
        <v>7557625.0621404769</v>
      </c>
      <c r="J165" s="11">
        <f>I165*C165</f>
        <v>94470.313276756031</v>
      </c>
      <c r="K165" s="11">
        <f t="shared" si="36"/>
        <v>7652095.3754172325</v>
      </c>
      <c r="L165" s="11">
        <f t="shared" si="37"/>
        <v>25506.984584724083</v>
      </c>
      <c r="M165" s="11">
        <v>0</v>
      </c>
      <c r="N165" s="11">
        <f t="shared" si="38"/>
        <v>7652095.3754172325</v>
      </c>
    </row>
    <row r="166" spans="1:15" x14ac:dyDescent="0.25">
      <c r="A166" s="19">
        <v>50526</v>
      </c>
      <c r="B166" s="11">
        <f t="shared" si="30"/>
        <v>174842.60863659056</v>
      </c>
      <c r="C166" s="12">
        <f t="shared" si="31"/>
        <v>1.2500000000000011E-2</v>
      </c>
      <c r="D166" s="9">
        <f t="shared" si="32"/>
        <v>1.2500000000000006E-2</v>
      </c>
      <c r="E166" s="9">
        <f t="shared" si="33"/>
        <v>0</v>
      </c>
      <c r="F166" s="11">
        <v>0</v>
      </c>
      <c r="G166" s="10">
        <f>IF(MONTH(A166)=1,N(H165)*$G$2,0)</f>
        <v>0</v>
      </c>
      <c r="H166" s="10">
        <f t="shared" si="34"/>
        <v>15000</v>
      </c>
      <c r="I166" s="11">
        <f t="shared" si="35"/>
        <v>7667095.3754172325</v>
      </c>
      <c r="J166" s="11">
        <f>I166*C166</f>
        <v>95838.692192715491</v>
      </c>
      <c r="K166" s="11">
        <f t="shared" si="36"/>
        <v>7762934.0676099481</v>
      </c>
      <c r="L166" s="11">
        <f t="shared" si="37"/>
        <v>25876.446892033135</v>
      </c>
      <c r="M166" s="11">
        <v>0</v>
      </c>
      <c r="N166" s="11">
        <f t="shared" si="38"/>
        <v>7762934.0676099481</v>
      </c>
    </row>
    <row r="167" spans="1:15" x14ac:dyDescent="0.25">
      <c r="A167" s="19">
        <v>50557</v>
      </c>
      <c r="B167" s="11">
        <f t="shared" si="30"/>
        <v>177028.14124454794</v>
      </c>
      <c r="C167" s="12">
        <f t="shared" si="31"/>
        <v>1.249999999999994E-2</v>
      </c>
      <c r="D167" s="9">
        <f t="shared" si="32"/>
        <v>1.2500000000000002E-2</v>
      </c>
      <c r="E167" s="9">
        <f t="shared" si="33"/>
        <v>0</v>
      </c>
      <c r="F167" s="11">
        <v>0</v>
      </c>
      <c r="G167" s="10">
        <f>IF(MONTH(A167)=1,N(H166)*$G$2,0)</f>
        <v>0</v>
      </c>
      <c r="H167" s="10">
        <f t="shared" si="34"/>
        <v>15000</v>
      </c>
      <c r="I167" s="11">
        <f t="shared" si="35"/>
        <v>7777934.0676099481</v>
      </c>
      <c r="J167" s="11">
        <f>I167*C167</f>
        <v>97224.175845123886</v>
      </c>
      <c r="K167" s="11">
        <f t="shared" si="36"/>
        <v>7875158.2434550719</v>
      </c>
      <c r="L167" s="11">
        <f t="shared" si="37"/>
        <v>26250.527478183547</v>
      </c>
      <c r="M167" s="11">
        <v>0</v>
      </c>
      <c r="N167" s="11">
        <f t="shared" si="38"/>
        <v>7875158.2434550719</v>
      </c>
    </row>
    <row r="168" spans="1:15" x14ac:dyDescent="0.25">
      <c r="A168" s="19">
        <v>50587</v>
      </c>
      <c r="B168" s="11">
        <f t="shared" si="30"/>
        <v>179240.99301010478</v>
      </c>
      <c r="C168" s="12">
        <f t="shared" si="31"/>
        <v>1.2499999999999964E-2</v>
      </c>
      <c r="D168" s="9">
        <f t="shared" si="32"/>
        <v>1.2499999999999999E-2</v>
      </c>
      <c r="E168" s="9">
        <f t="shared" si="33"/>
        <v>0</v>
      </c>
      <c r="F168" s="11">
        <v>0</v>
      </c>
      <c r="G168" s="10">
        <f>IF(MONTH(A168)=1,N(H167)*$G$2,0)</f>
        <v>0</v>
      </c>
      <c r="H168" s="10">
        <f t="shared" si="34"/>
        <v>15000</v>
      </c>
      <c r="I168" s="11">
        <f t="shared" si="35"/>
        <v>7890158.2434550719</v>
      </c>
      <c r="J168" s="11">
        <f>I168*C168</f>
        <v>98626.978043188123</v>
      </c>
      <c r="K168" s="11">
        <f t="shared" si="36"/>
        <v>7988785.2214982603</v>
      </c>
      <c r="L168" s="11">
        <f t="shared" si="37"/>
        <v>26629.284071660841</v>
      </c>
      <c r="M168" s="11">
        <v>0</v>
      </c>
      <c r="N168" s="11">
        <f t="shared" si="38"/>
        <v>7988785.2214982603</v>
      </c>
    </row>
    <row r="169" spans="1:15" x14ac:dyDescent="0.25">
      <c r="A169" s="19">
        <v>50618</v>
      </c>
      <c r="B169" s="11">
        <f t="shared" si="30"/>
        <v>181481.50542273108</v>
      </c>
      <c r="C169" s="12">
        <f t="shared" si="31"/>
        <v>1.2499999999999924E-2</v>
      </c>
      <c r="D169" s="9">
        <f t="shared" si="32"/>
        <v>1.2499999999999995E-2</v>
      </c>
      <c r="E169" s="9">
        <f t="shared" si="33"/>
        <v>0</v>
      </c>
      <c r="F169" s="11">
        <v>0</v>
      </c>
      <c r="G169" s="10">
        <f>IF(MONTH(A169)=1,N(H168)*$G$2,0)</f>
        <v>0</v>
      </c>
      <c r="H169" s="10">
        <f t="shared" si="34"/>
        <v>15000</v>
      </c>
      <c r="I169" s="11">
        <f t="shared" si="35"/>
        <v>8003785.2214982603</v>
      </c>
      <c r="J169" s="11">
        <f>I169*C169</f>
        <v>100047.31526872765</v>
      </c>
      <c r="K169" s="11">
        <f t="shared" si="36"/>
        <v>8103832.5367669882</v>
      </c>
      <c r="L169" s="11">
        <f t="shared" si="37"/>
        <v>27012.775122556603</v>
      </c>
      <c r="M169" s="11">
        <v>0</v>
      </c>
      <c r="N169" s="11">
        <f t="shared" si="38"/>
        <v>8103832.5367669882</v>
      </c>
    </row>
    <row r="170" spans="1:15" x14ac:dyDescent="0.25">
      <c r="A170" s="19">
        <v>50649</v>
      </c>
      <c r="B170" s="11">
        <f t="shared" si="30"/>
        <v>183750.02424051522</v>
      </c>
      <c r="C170" s="12">
        <f t="shared" si="31"/>
        <v>1.2500000000000054E-2</v>
      </c>
      <c r="D170" s="9">
        <f t="shared" si="32"/>
        <v>1.2500000000000004E-2</v>
      </c>
      <c r="E170" s="9">
        <f t="shared" si="33"/>
        <v>0</v>
      </c>
      <c r="F170" s="11">
        <v>0</v>
      </c>
      <c r="G170" s="10">
        <f>IF(MONTH(A170)=1,N(H169)*$G$2,0)</f>
        <v>0</v>
      </c>
      <c r="H170" s="10">
        <f t="shared" si="34"/>
        <v>15000</v>
      </c>
      <c r="I170" s="11">
        <f t="shared" si="35"/>
        <v>8118832.5367669882</v>
      </c>
      <c r="J170" s="11">
        <f>I170*C170</f>
        <v>101485.4067095878</v>
      </c>
      <c r="K170" s="11">
        <f t="shared" si="36"/>
        <v>8220317.9434765764</v>
      </c>
      <c r="L170" s="11">
        <f t="shared" si="37"/>
        <v>27401.059811588562</v>
      </c>
      <c r="M170" s="11">
        <v>0</v>
      </c>
      <c r="N170" s="11">
        <f t="shared" si="38"/>
        <v>8220317.9434765764</v>
      </c>
    </row>
    <row r="171" spans="1:15" x14ac:dyDescent="0.25">
      <c r="A171" s="19">
        <v>50679</v>
      </c>
      <c r="B171" s="11">
        <f t="shared" si="30"/>
        <v>186046.89954352166</v>
      </c>
      <c r="C171" s="12">
        <f t="shared" si="31"/>
        <v>1.2499999999999997E-2</v>
      </c>
      <c r="D171" s="9">
        <f t="shared" si="32"/>
        <v>1.2500000000000002E-2</v>
      </c>
      <c r="E171" s="9">
        <f t="shared" si="33"/>
        <v>0</v>
      </c>
      <c r="F171" s="11">
        <v>0</v>
      </c>
      <c r="G171" s="10">
        <f>IF(MONTH(A171)=1,N(H170)*$G$2,0)</f>
        <v>0</v>
      </c>
      <c r="H171" s="10">
        <f t="shared" si="34"/>
        <v>15000</v>
      </c>
      <c r="I171" s="11">
        <f t="shared" si="35"/>
        <v>8235317.9434765764</v>
      </c>
      <c r="J171" s="11">
        <f>I171*C171</f>
        <v>102941.47429345718</v>
      </c>
      <c r="K171" s="11">
        <f t="shared" si="36"/>
        <v>8338259.4177700337</v>
      </c>
      <c r="L171" s="11">
        <f t="shared" si="37"/>
        <v>27794.198059233418</v>
      </c>
      <c r="M171" s="11">
        <v>0</v>
      </c>
      <c r="N171" s="11">
        <f t="shared" si="38"/>
        <v>8338259.4177700337</v>
      </c>
    </row>
    <row r="172" spans="1:15" x14ac:dyDescent="0.25">
      <c r="A172" s="19">
        <v>50710</v>
      </c>
      <c r="B172" s="11">
        <f t="shared" si="30"/>
        <v>188372.48578781568</v>
      </c>
      <c r="C172" s="12">
        <f t="shared" si="31"/>
        <v>1.2499999999999956E-2</v>
      </c>
      <c r="D172" s="9">
        <f t="shared" si="32"/>
        <v>1.2500000000000002E-2</v>
      </c>
      <c r="E172" s="9">
        <f t="shared" si="33"/>
        <v>0</v>
      </c>
      <c r="F172" s="11">
        <v>0</v>
      </c>
      <c r="G172" s="10">
        <f>IF(MONTH(A172)=1,N(H171)*$G$2,0)</f>
        <v>0</v>
      </c>
      <c r="H172" s="10">
        <f t="shared" si="34"/>
        <v>15000</v>
      </c>
      <c r="I172" s="11">
        <f t="shared" si="35"/>
        <v>8353259.4177700337</v>
      </c>
      <c r="J172" s="11">
        <f>I172*C172</f>
        <v>104415.74272212505</v>
      </c>
      <c r="K172" s="11">
        <f t="shared" si="36"/>
        <v>8457675.1604921594</v>
      </c>
      <c r="L172" s="11">
        <f t="shared" si="37"/>
        <v>28192.250534973839</v>
      </c>
      <c r="M172" s="11">
        <v>0</v>
      </c>
      <c r="N172" s="11">
        <f t="shared" si="38"/>
        <v>8457675.1604921594</v>
      </c>
    </row>
    <row r="173" spans="1:15" x14ac:dyDescent="0.25">
      <c r="A173" s="19">
        <v>50740</v>
      </c>
      <c r="B173" s="11">
        <f t="shared" si="30"/>
        <v>190727.14186016336</v>
      </c>
      <c r="C173" s="12">
        <f t="shared" si="31"/>
        <v>1.2499999999999952E-2</v>
      </c>
      <c r="D173" s="9">
        <f t="shared" si="32"/>
        <v>1.2499999999999992E-2</v>
      </c>
      <c r="E173" s="9">
        <f t="shared" si="33"/>
        <v>0.14999999999999991</v>
      </c>
      <c r="F173" s="11">
        <v>0</v>
      </c>
      <c r="G173" s="10">
        <f>IF(MONTH(A173)=1,N(H172)*$G$2,0)</f>
        <v>0</v>
      </c>
      <c r="H173" s="10">
        <f t="shared" si="34"/>
        <v>15000</v>
      </c>
      <c r="I173" s="11">
        <f t="shared" si="35"/>
        <v>8472675.1604921594</v>
      </c>
      <c r="J173" s="11">
        <f>I173*C173</f>
        <v>105908.43950615158</v>
      </c>
      <c r="K173" s="11">
        <f t="shared" si="36"/>
        <v>8578583.5999983102</v>
      </c>
      <c r="L173" s="11">
        <f t="shared" si="37"/>
        <v>28595.278666661005</v>
      </c>
      <c r="M173" s="11">
        <v>0</v>
      </c>
      <c r="N173" s="11">
        <f t="shared" si="38"/>
        <v>8578583.5999983102</v>
      </c>
      <c r="O173" s="24"/>
    </row>
    <row r="174" spans="1:15" x14ac:dyDescent="0.25">
      <c r="A174" s="19">
        <v>50771</v>
      </c>
      <c r="B174" s="11">
        <f t="shared" ref="B174:B237" si="39">(B173*$A$2)+B173</f>
        <v>193111.23113341539</v>
      </c>
      <c r="C174" s="12">
        <f t="shared" ref="C174:C237" si="40">(B174-B173)/B173</f>
        <v>1.2499999999999935E-2</v>
      </c>
      <c r="D174" s="9">
        <f t="shared" ref="D174:D237" si="41">AVERAGE(C163:C174)</f>
        <v>1.2499999999999982E-2</v>
      </c>
      <c r="E174" s="9">
        <f t="shared" ref="E174:E237" si="42">IF(MONTH(A174)=12,SUM(C163:C174),0)</f>
        <v>0</v>
      </c>
      <c r="F174" s="11">
        <v>0</v>
      </c>
      <c r="G174" s="10">
        <f>IF(MONTH(A174)=1,N(H173)*$G$2,0)</f>
        <v>0</v>
      </c>
      <c r="H174" s="10">
        <f t="shared" si="34"/>
        <v>15000</v>
      </c>
      <c r="I174" s="11">
        <f t="shared" si="35"/>
        <v>8593583.5999983102</v>
      </c>
      <c r="J174" s="11">
        <f>I174*C174</f>
        <v>107419.79499997832</v>
      </c>
      <c r="K174" s="11">
        <f t="shared" si="36"/>
        <v>8701003.3949982878</v>
      </c>
      <c r="L174" s="11">
        <f t="shared" si="37"/>
        <v>29003.344649994266</v>
      </c>
      <c r="M174" s="11">
        <v>0</v>
      </c>
      <c r="N174" s="11">
        <f t="shared" si="38"/>
        <v>8701003.3949982878</v>
      </c>
      <c r="O174" s="24"/>
    </row>
    <row r="175" spans="1:15" x14ac:dyDescent="0.25">
      <c r="A175" s="19">
        <v>50802</v>
      </c>
      <c r="B175" s="11">
        <f t="shared" si="39"/>
        <v>195525.1215225831</v>
      </c>
      <c r="C175" s="12">
        <f t="shared" si="40"/>
        <v>1.2500000000000058E-2</v>
      </c>
      <c r="D175" s="9">
        <f t="shared" si="41"/>
        <v>1.2499999999999989E-2</v>
      </c>
      <c r="E175" s="9">
        <f t="shared" si="42"/>
        <v>0</v>
      </c>
      <c r="F175" s="11">
        <v>0</v>
      </c>
      <c r="G175" s="10">
        <f>IF(MONTH(A175)=1,N(H174)*$G$2,0)</f>
        <v>0</v>
      </c>
      <c r="H175" s="10">
        <f t="shared" si="34"/>
        <v>15000</v>
      </c>
      <c r="I175" s="11">
        <f t="shared" si="35"/>
        <v>8716003.3949982878</v>
      </c>
      <c r="J175" s="11">
        <f>I175*C175</f>
        <v>108950.0424374791</v>
      </c>
      <c r="K175" s="11">
        <f t="shared" si="36"/>
        <v>8824953.4374357667</v>
      </c>
      <c r="L175" s="11">
        <f t="shared" si="37"/>
        <v>29416.511458119192</v>
      </c>
      <c r="M175" s="11">
        <v>0</v>
      </c>
      <c r="N175" s="11">
        <f t="shared" si="38"/>
        <v>8824953.4374357667</v>
      </c>
      <c r="O175" s="24"/>
    </row>
    <row r="176" spans="1:15" x14ac:dyDescent="0.25">
      <c r="A176" s="19">
        <v>50830</v>
      </c>
      <c r="B176" s="11">
        <f t="shared" si="39"/>
        <v>197969.18554161538</v>
      </c>
      <c r="C176" s="12">
        <f t="shared" si="40"/>
        <v>1.2499999999999999E-2</v>
      </c>
      <c r="D176" s="9">
        <f t="shared" si="41"/>
        <v>1.2499999999999985E-2</v>
      </c>
      <c r="E176" s="9">
        <f t="shared" si="42"/>
        <v>0</v>
      </c>
      <c r="F176" s="11">
        <v>0</v>
      </c>
      <c r="G176" s="10">
        <f>IF(MONTH(A176)=1,N(H175)*$G$2,0)</f>
        <v>0</v>
      </c>
      <c r="H176" s="10">
        <f t="shared" si="34"/>
        <v>15000</v>
      </c>
      <c r="I176" s="11">
        <f t="shared" si="35"/>
        <v>8839953.4374357667</v>
      </c>
      <c r="J176" s="11">
        <f>I176*C176</f>
        <v>110499.41796794707</v>
      </c>
      <c r="K176" s="11">
        <f t="shared" si="36"/>
        <v>8950452.8554037139</v>
      </c>
      <c r="L176" s="11">
        <f t="shared" si="37"/>
        <v>29834.842851345682</v>
      </c>
      <c r="M176" s="11">
        <v>0</v>
      </c>
      <c r="N176" s="11">
        <f t="shared" si="38"/>
        <v>8950452.8554037139</v>
      </c>
      <c r="O176" s="24"/>
    </row>
    <row r="177" spans="1:15" x14ac:dyDescent="0.25">
      <c r="A177" s="19">
        <v>50861</v>
      </c>
      <c r="B177" s="11">
        <f t="shared" si="39"/>
        <v>200443.80036088557</v>
      </c>
      <c r="C177" s="12">
        <f t="shared" si="40"/>
        <v>1.249999999999994E-2</v>
      </c>
      <c r="D177" s="9">
        <f t="shared" si="41"/>
        <v>1.2499999999999976E-2</v>
      </c>
      <c r="E177" s="9">
        <f t="shared" si="42"/>
        <v>0</v>
      </c>
      <c r="F177" s="11">
        <v>0</v>
      </c>
      <c r="G177" s="10">
        <f>IF(MONTH(A177)=1,N(H176)*$G$2,0)</f>
        <v>0</v>
      </c>
      <c r="H177" s="10">
        <f t="shared" si="34"/>
        <v>15000</v>
      </c>
      <c r="I177" s="11">
        <f t="shared" si="35"/>
        <v>8965452.8554037139</v>
      </c>
      <c r="J177" s="11">
        <f>I177*C177</f>
        <v>112068.16069254589</v>
      </c>
      <c r="K177" s="11">
        <f t="shared" si="36"/>
        <v>9077521.0160962604</v>
      </c>
      <c r="L177" s="11">
        <f t="shared" si="37"/>
        <v>30258.403386987506</v>
      </c>
      <c r="M177" s="11">
        <v>0</v>
      </c>
      <c r="N177" s="11">
        <f t="shared" si="38"/>
        <v>9077521.0160962604</v>
      </c>
      <c r="O177" s="24"/>
    </row>
    <row r="178" spans="1:15" x14ac:dyDescent="0.25">
      <c r="A178" s="19">
        <v>50891</v>
      </c>
      <c r="B178" s="11">
        <f t="shared" si="39"/>
        <v>202949.34786539664</v>
      </c>
      <c r="C178" s="12">
        <f t="shared" si="40"/>
        <v>1.2500000000000051E-2</v>
      </c>
      <c r="D178" s="9">
        <f t="shared" si="41"/>
        <v>1.2499999999999978E-2</v>
      </c>
      <c r="E178" s="9">
        <f t="shared" si="42"/>
        <v>0</v>
      </c>
      <c r="F178" s="11">
        <v>0</v>
      </c>
      <c r="G178" s="10">
        <f>IF(MONTH(A178)=1,N(H177)*$G$2,0)</f>
        <v>0</v>
      </c>
      <c r="H178" s="10">
        <f t="shared" si="34"/>
        <v>15000</v>
      </c>
      <c r="I178" s="11">
        <f t="shared" si="35"/>
        <v>9092521.0160962604</v>
      </c>
      <c r="J178" s="11">
        <f>I178*C178</f>
        <v>113656.51270120371</v>
      </c>
      <c r="K178" s="11">
        <f t="shared" si="36"/>
        <v>9206177.5287974644</v>
      </c>
      <c r="L178" s="11">
        <f t="shared" si="37"/>
        <v>30687.258429324851</v>
      </c>
      <c r="M178" s="11">
        <v>0</v>
      </c>
      <c r="N178" s="11">
        <f t="shared" si="38"/>
        <v>9206177.5287974644</v>
      </c>
      <c r="O178" s="24"/>
    </row>
    <row r="179" spans="1:15" x14ac:dyDescent="0.25">
      <c r="A179" s="19">
        <v>50922</v>
      </c>
      <c r="B179" s="11">
        <f t="shared" si="39"/>
        <v>205486.21471371411</v>
      </c>
      <c r="C179" s="12">
        <f t="shared" si="40"/>
        <v>1.2500000000000058E-2</v>
      </c>
      <c r="D179" s="9">
        <f t="shared" si="41"/>
        <v>1.249999999999999E-2</v>
      </c>
      <c r="E179" s="9">
        <f t="shared" si="42"/>
        <v>0</v>
      </c>
      <c r="F179" s="11">
        <v>0</v>
      </c>
      <c r="G179" s="10">
        <f>IF(MONTH(A179)=1,N(H178)*$G$2,0)</f>
        <v>0</v>
      </c>
      <c r="H179" s="10">
        <f t="shared" si="34"/>
        <v>15000</v>
      </c>
      <c r="I179" s="11">
        <f t="shared" si="35"/>
        <v>9221177.5287974644</v>
      </c>
      <c r="J179" s="11">
        <f>I179*C179</f>
        <v>115264.71910996884</v>
      </c>
      <c r="K179" s="11">
        <f t="shared" si="36"/>
        <v>9336442.2479074337</v>
      </c>
      <c r="L179" s="11">
        <f t="shared" si="37"/>
        <v>31121.474159691414</v>
      </c>
      <c r="M179" s="11">
        <v>0</v>
      </c>
      <c r="N179" s="11">
        <f t="shared" si="38"/>
        <v>9336442.2479074337</v>
      </c>
      <c r="O179" s="24"/>
    </row>
    <row r="180" spans="1:15" x14ac:dyDescent="0.25">
      <c r="A180" s="19">
        <v>50952</v>
      </c>
      <c r="B180" s="11">
        <f t="shared" si="39"/>
        <v>208054.79239763555</v>
      </c>
      <c r="C180" s="12">
        <f t="shared" si="40"/>
        <v>1.2500000000000054E-2</v>
      </c>
      <c r="D180" s="9">
        <f t="shared" si="41"/>
        <v>1.2499999999999999E-2</v>
      </c>
      <c r="E180" s="9">
        <f t="shared" si="42"/>
        <v>0</v>
      </c>
      <c r="F180" s="11">
        <v>0</v>
      </c>
      <c r="G180" s="10">
        <f>IF(MONTH(A180)=1,N(H179)*$G$2,0)</f>
        <v>0</v>
      </c>
      <c r="H180" s="10">
        <f t="shared" si="34"/>
        <v>15000</v>
      </c>
      <c r="I180" s="11">
        <f t="shared" si="35"/>
        <v>9351442.2479074337</v>
      </c>
      <c r="J180" s="11">
        <f>I180*C180</f>
        <v>116893.02809884342</v>
      </c>
      <c r="K180" s="11">
        <f t="shared" si="36"/>
        <v>9468335.2760062777</v>
      </c>
      <c r="L180" s="11">
        <f t="shared" si="37"/>
        <v>31561.11758668756</v>
      </c>
      <c r="M180" s="11">
        <v>0</v>
      </c>
      <c r="N180" s="11">
        <f t="shared" si="38"/>
        <v>9468335.2760062777</v>
      </c>
      <c r="O180" s="24"/>
    </row>
    <row r="181" spans="1:15" x14ac:dyDescent="0.25">
      <c r="A181" s="19">
        <v>50983</v>
      </c>
      <c r="B181" s="11">
        <f t="shared" si="39"/>
        <v>210655.47730260598</v>
      </c>
      <c r="C181" s="12">
        <f t="shared" si="40"/>
        <v>1.2499999999999942E-2</v>
      </c>
      <c r="D181" s="9">
        <f t="shared" si="41"/>
        <v>1.2500000000000002E-2</v>
      </c>
      <c r="E181" s="9">
        <f t="shared" si="42"/>
        <v>0</v>
      </c>
      <c r="F181" s="11">
        <v>0</v>
      </c>
      <c r="G181" s="10">
        <f>IF(MONTH(A181)=1,N(H180)*$G$2,0)</f>
        <v>0</v>
      </c>
      <c r="H181" s="10">
        <f t="shared" si="34"/>
        <v>15000</v>
      </c>
      <c r="I181" s="11">
        <f t="shared" si="35"/>
        <v>9483335.2760062777</v>
      </c>
      <c r="J181" s="11">
        <f>I181*C181</f>
        <v>118541.69095007791</v>
      </c>
      <c r="K181" s="11">
        <f t="shared" si="36"/>
        <v>9601876.9669563547</v>
      </c>
      <c r="L181" s="11">
        <f t="shared" si="37"/>
        <v>32006.256556521152</v>
      </c>
      <c r="M181" s="11">
        <v>0</v>
      </c>
      <c r="N181" s="11">
        <f t="shared" si="38"/>
        <v>9601876.9669563547</v>
      </c>
      <c r="O181" s="24"/>
    </row>
    <row r="182" spans="1:15" x14ac:dyDescent="0.25">
      <c r="A182" s="19">
        <v>51014</v>
      </c>
      <c r="B182" s="11">
        <f t="shared" si="39"/>
        <v>213288.67076888855</v>
      </c>
      <c r="C182" s="12">
        <f t="shared" si="40"/>
        <v>1.2499999999999959E-2</v>
      </c>
      <c r="D182" s="9">
        <f t="shared" si="41"/>
        <v>1.2499999999999992E-2</v>
      </c>
      <c r="E182" s="9">
        <f t="shared" si="42"/>
        <v>0</v>
      </c>
      <c r="F182" s="11">
        <v>0</v>
      </c>
      <c r="G182" s="10">
        <f>IF(MONTH(A182)=1,N(H181)*$G$2,0)</f>
        <v>0</v>
      </c>
      <c r="H182" s="10">
        <f t="shared" si="34"/>
        <v>15000</v>
      </c>
      <c r="I182" s="11">
        <f t="shared" si="35"/>
        <v>9616876.9669563547</v>
      </c>
      <c r="J182" s="11">
        <f>I182*C182</f>
        <v>120210.96208695404</v>
      </c>
      <c r="K182" s="11">
        <f t="shared" si="36"/>
        <v>9737087.9290433079</v>
      </c>
      <c r="L182" s="11">
        <f t="shared" si="37"/>
        <v>32456.959763477662</v>
      </c>
      <c r="M182" s="11">
        <v>0</v>
      </c>
      <c r="N182" s="11">
        <f t="shared" si="38"/>
        <v>9737087.9290433079</v>
      </c>
      <c r="O182" s="24"/>
    </row>
    <row r="183" spans="1:15" x14ac:dyDescent="0.25">
      <c r="A183" s="19">
        <v>51044</v>
      </c>
      <c r="B183" s="11">
        <f t="shared" si="39"/>
        <v>215954.77915349966</v>
      </c>
      <c r="C183" s="12">
        <f t="shared" si="40"/>
        <v>1.2500000000000034E-2</v>
      </c>
      <c r="D183" s="9">
        <f t="shared" si="41"/>
        <v>1.2499999999999995E-2</v>
      </c>
      <c r="E183" s="9">
        <f t="shared" si="42"/>
        <v>0</v>
      </c>
      <c r="F183" s="11">
        <v>0</v>
      </c>
      <c r="G183" s="10">
        <f>IF(MONTH(A183)=1,N(H182)*$G$2,0)</f>
        <v>0</v>
      </c>
      <c r="H183" s="10">
        <f t="shared" si="34"/>
        <v>15000</v>
      </c>
      <c r="I183" s="11">
        <f t="shared" si="35"/>
        <v>9752087.9290433079</v>
      </c>
      <c r="J183" s="11">
        <f>I183*C183</f>
        <v>121901.09911304168</v>
      </c>
      <c r="K183" s="11">
        <f t="shared" si="36"/>
        <v>9873989.0281563494</v>
      </c>
      <c r="L183" s="11">
        <f t="shared" si="37"/>
        <v>32913.296760521131</v>
      </c>
      <c r="M183" s="11">
        <v>0</v>
      </c>
      <c r="N183" s="11">
        <f t="shared" si="38"/>
        <v>9873989.0281563494</v>
      </c>
      <c r="O183" s="24"/>
    </row>
    <row r="184" spans="1:15" x14ac:dyDescent="0.25">
      <c r="A184" s="19">
        <v>51075</v>
      </c>
      <c r="B184" s="11">
        <f t="shared" si="39"/>
        <v>218654.2138929184</v>
      </c>
      <c r="C184" s="12">
        <f t="shared" si="40"/>
        <v>1.249999999999995E-2</v>
      </c>
      <c r="D184" s="9">
        <f t="shared" si="41"/>
        <v>1.2499999999999992E-2</v>
      </c>
      <c r="E184" s="9">
        <f t="shared" si="42"/>
        <v>0</v>
      </c>
      <c r="F184" s="11">
        <v>0</v>
      </c>
      <c r="G184" s="10">
        <f>IF(MONTH(A184)=1,N(H183)*$G$2,0)</f>
        <v>0</v>
      </c>
      <c r="H184" s="10">
        <f t="shared" si="34"/>
        <v>15000</v>
      </c>
      <c r="I184" s="11">
        <f t="shared" si="35"/>
        <v>9888989.0281563494</v>
      </c>
      <c r="J184" s="11">
        <f>I184*C184</f>
        <v>123612.36285195388</v>
      </c>
      <c r="K184" s="11">
        <f t="shared" si="36"/>
        <v>10012601.391008303</v>
      </c>
      <c r="L184" s="11">
        <f t="shared" si="37"/>
        <v>33375.337970027642</v>
      </c>
      <c r="M184" s="11">
        <v>0</v>
      </c>
      <c r="N184" s="11">
        <f t="shared" si="38"/>
        <v>10012601.391008303</v>
      </c>
      <c r="O184" s="24"/>
    </row>
    <row r="185" spans="1:15" x14ac:dyDescent="0.25">
      <c r="A185" s="19">
        <v>51105</v>
      </c>
      <c r="B185" s="11">
        <f t="shared" si="39"/>
        <v>221387.39156657987</v>
      </c>
      <c r="C185" s="12">
        <f t="shared" si="40"/>
        <v>1.2499999999999956E-2</v>
      </c>
      <c r="D185" s="9">
        <f t="shared" si="41"/>
        <v>1.2499999999999995E-2</v>
      </c>
      <c r="E185" s="9">
        <f t="shared" si="42"/>
        <v>0.14999999999999994</v>
      </c>
      <c r="F185" s="11">
        <v>0</v>
      </c>
      <c r="G185" s="10">
        <f>IF(MONTH(A185)=1,N(H184)*$G$2,0)</f>
        <v>0</v>
      </c>
      <c r="H185" s="10">
        <f t="shared" si="34"/>
        <v>15000</v>
      </c>
      <c r="I185" s="11">
        <f t="shared" si="35"/>
        <v>10027601.391008303</v>
      </c>
      <c r="J185" s="11">
        <f>I185*C185</f>
        <v>125345.01738760334</v>
      </c>
      <c r="K185" s="11">
        <f t="shared" si="36"/>
        <v>10152946.408395905</v>
      </c>
      <c r="L185" s="11">
        <f t="shared" si="37"/>
        <v>33843.154694652985</v>
      </c>
      <c r="M185" s="11">
        <v>0</v>
      </c>
      <c r="N185" s="11">
        <f t="shared" si="38"/>
        <v>10152946.408395905</v>
      </c>
      <c r="O185" s="24"/>
    </row>
    <row r="186" spans="1:15" x14ac:dyDescent="0.25">
      <c r="A186" s="19">
        <v>51136</v>
      </c>
      <c r="B186" s="11">
        <f t="shared" si="39"/>
        <v>224154.73396116213</v>
      </c>
      <c r="C186" s="12">
        <f t="shared" si="40"/>
        <v>1.2500000000000042E-2</v>
      </c>
      <c r="D186" s="9">
        <f t="shared" si="41"/>
        <v>1.2500000000000004E-2</v>
      </c>
      <c r="E186" s="9">
        <f t="shared" si="42"/>
        <v>0</v>
      </c>
      <c r="F186" s="11">
        <v>0</v>
      </c>
      <c r="G186" s="10">
        <f>IF(MONTH(A186)=1,N(H185)*$G$2,0)</f>
        <v>0</v>
      </c>
      <c r="H186" s="10">
        <f t="shared" si="34"/>
        <v>15000</v>
      </c>
      <c r="I186" s="11">
        <f t="shared" si="35"/>
        <v>10167946.408395905</v>
      </c>
      <c r="J186" s="11">
        <f>I186*C186</f>
        <v>127099.33010494924</v>
      </c>
      <c r="K186" s="11">
        <f t="shared" si="36"/>
        <v>10295045.738500854</v>
      </c>
      <c r="L186" s="11">
        <f t="shared" si="37"/>
        <v>34316.819128336145</v>
      </c>
      <c r="M186" s="11">
        <v>0</v>
      </c>
      <c r="N186" s="11">
        <f t="shared" si="38"/>
        <v>10295045.738500854</v>
      </c>
      <c r="O186" s="24"/>
    </row>
    <row r="187" spans="1:15" x14ac:dyDescent="0.25">
      <c r="A187" s="19">
        <v>51167</v>
      </c>
      <c r="B187" s="11">
        <f t="shared" si="39"/>
        <v>226956.66813567665</v>
      </c>
      <c r="C187" s="12">
        <f t="shared" si="40"/>
        <v>1.2499999999999976E-2</v>
      </c>
      <c r="D187" s="9">
        <f t="shared" si="41"/>
        <v>1.2499999999999999E-2</v>
      </c>
      <c r="E187" s="9">
        <f t="shared" si="42"/>
        <v>0</v>
      </c>
      <c r="F187" s="11">
        <v>0</v>
      </c>
      <c r="G187" s="10">
        <f>IF(MONTH(A187)=1,N(H186)*$G$2,0)</f>
        <v>0</v>
      </c>
      <c r="H187" s="10">
        <f t="shared" si="34"/>
        <v>15000</v>
      </c>
      <c r="I187" s="11">
        <f t="shared" si="35"/>
        <v>10310045.738500854</v>
      </c>
      <c r="J187" s="11">
        <f>I187*C187</f>
        <v>128875.57173126042</v>
      </c>
      <c r="K187" s="11">
        <f t="shared" si="36"/>
        <v>10438921.310232114</v>
      </c>
      <c r="L187" s="11">
        <f t="shared" si="37"/>
        <v>34796.404367440344</v>
      </c>
      <c r="M187" s="11">
        <v>0</v>
      </c>
      <c r="N187" s="11">
        <f t="shared" si="38"/>
        <v>10438921.310232114</v>
      </c>
      <c r="O187" s="24"/>
    </row>
    <row r="188" spans="1:15" x14ac:dyDescent="0.25">
      <c r="A188" s="19">
        <v>51196</v>
      </c>
      <c r="B188" s="11">
        <f t="shared" si="39"/>
        <v>229793.62648737262</v>
      </c>
      <c r="C188" s="12">
        <f t="shared" si="40"/>
        <v>1.2500000000000044E-2</v>
      </c>
      <c r="D188" s="9">
        <f t="shared" si="41"/>
        <v>1.2499999999999999E-2</v>
      </c>
      <c r="E188" s="9">
        <f t="shared" si="42"/>
        <v>0</v>
      </c>
      <c r="F188" s="11">
        <v>0</v>
      </c>
      <c r="G188" s="10">
        <f>IF(MONTH(A188)=1,N(H187)*$G$2,0)</f>
        <v>0</v>
      </c>
      <c r="H188" s="10">
        <f t="shared" si="34"/>
        <v>15000</v>
      </c>
      <c r="I188" s="11">
        <f t="shared" si="35"/>
        <v>10453921.310232114</v>
      </c>
      <c r="J188" s="11">
        <f>I188*C188</f>
        <v>130674.01637790189</v>
      </c>
      <c r="K188" s="11">
        <f t="shared" si="36"/>
        <v>10584595.326610016</v>
      </c>
      <c r="L188" s="11">
        <f t="shared" si="37"/>
        <v>35281.984422033354</v>
      </c>
      <c r="M188" s="11">
        <v>0</v>
      </c>
      <c r="N188" s="11">
        <f t="shared" si="38"/>
        <v>10584595.326610016</v>
      </c>
      <c r="O188" s="24"/>
    </row>
    <row r="189" spans="1:15" x14ac:dyDescent="0.25">
      <c r="A189" s="19">
        <v>51227</v>
      </c>
      <c r="B189" s="11">
        <f t="shared" si="39"/>
        <v>232666.04681846476</v>
      </c>
      <c r="C189" s="12">
        <f t="shared" si="40"/>
        <v>1.249999999999994E-2</v>
      </c>
      <c r="D189" s="9">
        <f t="shared" si="41"/>
        <v>1.2499999999999999E-2</v>
      </c>
      <c r="E189" s="9">
        <f t="shared" si="42"/>
        <v>0</v>
      </c>
      <c r="F189" s="11">
        <v>0</v>
      </c>
      <c r="G189" s="10">
        <f>IF(MONTH(A189)=1,N(H188)*$G$2,0)</f>
        <v>0</v>
      </c>
      <c r="H189" s="10">
        <f t="shared" si="34"/>
        <v>15000</v>
      </c>
      <c r="I189" s="11">
        <f t="shared" si="35"/>
        <v>10599595.326610016</v>
      </c>
      <c r="J189" s="11">
        <f>I189*C189</f>
        <v>132494.94158262457</v>
      </c>
      <c r="K189" s="11">
        <f t="shared" si="36"/>
        <v>10732090.26819264</v>
      </c>
      <c r="L189" s="11">
        <f t="shared" si="37"/>
        <v>35773.634227308765</v>
      </c>
      <c r="M189" s="11">
        <v>0</v>
      </c>
      <c r="N189" s="11">
        <f t="shared" si="38"/>
        <v>10732090.26819264</v>
      </c>
      <c r="O189" s="24"/>
    </row>
    <row r="190" spans="1:15" x14ac:dyDescent="0.25">
      <c r="A190" s="19">
        <v>51257</v>
      </c>
      <c r="B190" s="11">
        <f t="shared" si="39"/>
        <v>235574.37240369557</v>
      </c>
      <c r="C190" s="12">
        <f t="shared" si="40"/>
        <v>1.2499999999999987E-2</v>
      </c>
      <c r="D190" s="9">
        <f t="shared" si="41"/>
        <v>1.2499999999999995E-2</v>
      </c>
      <c r="E190" s="9">
        <f t="shared" si="42"/>
        <v>0</v>
      </c>
      <c r="F190" s="11">
        <v>0</v>
      </c>
      <c r="G190" s="10">
        <f>IF(MONTH(A190)=1,N(H189)*$G$2,0)</f>
        <v>0</v>
      </c>
      <c r="H190" s="10">
        <f t="shared" si="34"/>
        <v>15000</v>
      </c>
      <c r="I190" s="11">
        <f t="shared" si="35"/>
        <v>10747090.26819264</v>
      </c>
      <c r="J190" s="11">
        <f>I190*C190</f>
        <v>134338.62835240786</v>
      </c>
      <c r="K190" s="11">
        <f t="shared" si="36"/>
        <v>10881428.896545047</v>
      </c>
      <c r="L190" s="11">
        <f t="shared" si="37"/>
        <v>36271.429655150117</v>
      </c>
      <c r="M190" s="11">
        <v>0</v>
      </c>
      <c r="N190" s="11">
        <f t="shared" si="38"/>
        <v>10881428.896545047</v>
      </c>
      <c r="O190" s="24"/>
    </row>
    <row r="191" spans="1:15" x14ac:dyDescent="0.25">
      <c r="A191" s="19">
        <v>51288</v>
      </c>
      <c r="B191" s="11">
        <f t="shared" si="39"/>
        <v>238519.05205874177</v>
      </c>
      <c r="C191" s="12">
        <f t="shared" si="40"/>
        <v>1.2500000000000032E-2</v>
      </c>
      <c r="D191" s="9">
        <f t="shared" si="41"/>
        <v>1.2499999999999992E-2</v>
      </c>
      <c r="E191" s="9">
        <f t="shared" si="42"/>
        <v>0</v>
      </c>
      <c r="F191" s="11">
        <v>0</v>
      </c>
      <c r="G191" s="10">
        <f>IF(MONTH(A191)=1,N(H190)*$G$2,0)</f>
        <v>0</v>
      </c>
      <c r="H191" s="10">
        <f t="shared" si="34"/>
        <v>15000</v>
      </c>
      <c r="I191" s="11">
        <f t="shared" si="35"/>
        <v>10896428.896545047</v>
      </c>
      <c r="J191" s="11">
        <f>I191*C191</f>
        <v>136205.36120681342</v>
      </c>
      <c r="K191" s="11">
        <f t="shared" si="36"/>
        <v>11032634.25775186</v>
      </c>
      <c r="L191" s="11">
        <f t="shared" si="37"/>
        <v>36775.447525839496</v>
      </c>
      <c r="M191" s="11">
        <v>0</v>
      </c>
      <c r="N191" s="11">
        <f t="shared" si="38"/>
        <v>11032634.25775186</v>
      </c>
      <c r="O191" s="24"/>
    </row>
    <row r="192" spans="1:15" x14ac:dyDescent="0.25">
      <c r="A192" s="19">
        <v>51318</v>
      </c>
      <c r="B192" s="11">
        <f t="shared" si="39"/>
        <v>241500.54020947605</v>
      </c>
      <c r="C192" s="12">
        <f t="shared" si="40"/>
        <v>1.2500000000000032E-2</v>
      </c>
      <c r="D192" s="9">
        <f t="shared" si="41"/>
        <v>1.249999999999999E-2</v>
      </c>
      <c r="E192" s="9">
        <f t="shared" si="42"/>
        <v>0</v>
      </c>
      <c r="F192" s="11">
        <v>0</v>
      </c>
      <c r="G192" s="10">
        <f>IF(MONTH(A192)=1,N(H191)*$G$2,0)</f>
        <v>0</v>
      </c>
      <c r="H192" s="10">
        <f t="shared" si="34"/>
        <v>15000</v>
      </c>
      <c r="I192" s="11">
        <f t="shared" si="35"/>
        <v>11047634.25775186</v>
      </c>
      <c r="J192" s="11">
        <f>I192*C192</f>
        <v>138095.42822189859</v>
      </c>
      <c r="K192" s="11">
        <f t="shared" si="36"/>
        <v>11185729.685973758</v>
      </c>
      <c r="L192" s="11">
        <f t="shared" si="37"/>
        <v>37285.76561991249</v>
      </c>
      <c r="M192" s="11">
        <v>0</v>
      </c>
      <c r="N192" s="11">
        <f t="shared" si="38"/>
        <v>11185729.685973758</v>
      </c>
      <c r="O192" s="24"/>
    </row>
    <row r="193" spans="1:15" x14ac:dyDescent="0.25">
      <c r="A193" s="19">
        <v>51349</v>
      </c>
      <c r="B193" s="11">
        <f t="shared" si="39"/>
        <v>244519.29696209449</v>
      </c>
      <c r="C193" s="12">
        <f t="shared" si="40"/>
        <v>1.2499999999999968E-2</v>
      </c>
      <c r="D193" s="9">
        <f t="shared" si="41"/>
        <v>1.2499999999999992E-2</v>
      </c>
      <c r="E193" s="9">
        <f t="shared" si="42"/>
        <v>0</v>
      </c>
      <c r="F193" s="11">
        <v>0</v>
      </c>
      <c r="G193" s="10">
        <f>IF(MONTH(A193)=1,N(H192)*$G$2,0)</f>
        <v>0</v>
      </c>
      <c r="H193" s="10">
        <f t="shared" si="34"/>
        <v>15000</v>
      </c>
      <c r="I193" s="11">
        <f t="shared" si="35"/>
        <v>11200729.685973758</v>
      </c>
      <c r="J193" s="11">
        <f>I193*C193</f>
        <v>140009.12107467162</v>
      </c>
      <c r="K193" s="11">
        <f t="shared" si="36"/>
        <v>11340738.807048429</v>
      </c>
      <c r="L193" s="11">
        <f t="shared" si="37"/>
        <v>37802.462690161396</v>
      </c>
      <c r="M193" s="11">
        <v>0</v>
      </c>
      <c r="N193" s="11">
        <f t="shared" si="38"/>
        <v>11340738.807048429</v>
      </c>
      <c r="O193" s="24"/>
    </row>
    <row r="194" spans="1:15" x14ac:dyDescent="0.25">
      <c r="A194" s="19">
        <v>51380</v>
      </c>
      <c r="B194" s="11">
        <f t="shared" si="39"/>
        <v>247575.78817412068</v>
      </c>
      <c r="C194" s="12">
        <f t="shared" si="40"/>
        <v>1.2500000000000023E-2</v>
      </c>
      <c r="D194" s="9">
        <f t="shared" si="41"/>
        <v>1.2499999999999997E-2</v>
      </c>
      <c r="E194" s="9">
        <f t="shared" si="42"/>
        <v>0</v>
      </c>
      <c r="F194" s="11">
        <v>0</v>
      </c>
      <c r="G194" s="10">
        <f>IF(MONTH(A194)=1,N(H193)*$G$2,0)</f>
        <v>0</v>
      </c>
      <c r="H194" s="10">
        <f t="shared" si="34"/>
        <v>15000</v>
      </c>
      <c r="I194" s="11">
        <f t="shared" si="35"/>
        <v>11355738.807048429</v>
      </c>
      <c r="J194" s="11">
        <f>I194*C194</f>
        <v>141946.73508810563</v>
      </c>
      <c r="K194" s="11">
        <f t="shared" si="36"/>
        <v>11497685.542136535</v>
      </c>
      <c r="L194" s="11">
        <f t="shared" si="37"/>
        <v>38325.61847378841</v>
      </c>
      <c r="M194" s="11">
        <v>0</v>
      </c>
      <c r="N194" s="11">
        <f t="shared" si="38"/>
        <v>11497685.542136535</v>
      </c>
      <c r="O194" s="24"/>
    </row>
    <row r="195" spans="1:15" x14ac:dyDescent="0.25">
      <c r="A195" s="19">
        <v>51410</v>
      </c>
      <c r="B195" s="11">
        <f t="shared" si="39"/>
        <v>250670.48552629718</v>
      </c>
      <c r="C195" s="12">
        <f t="shared" si="40"/>
        <v>1.2499999999999978E-2</v>
      </c>
      <c r="D195" s="9">
        <f t="shared" si="41"/>
        <v>1.2499999999999995E-2</v>
      </c>
      <c r="E195" s="9">
        <f t="shared" si="42"/>
        <v>0</v>
      </c>
      <c r="F195" s="11">
        <v>0</v>
      </c>
      <c r="G195" s="10">
        <f>IF(MONTH(A195)=1,N(H194)*$G$2,0)</f>
        <v>0</v>
      </c>
      <c r="H195" s="10">
        <f t="shared" si="34"/>
        <v>15000</v>
      </c>
      <c r="I195" s="11">
        <f t="shared" si="35"/>
        <v>11512685.542136535</v>
      </c>
      <c r="J195" s="11">
        <f>I195*C195</f>
        <v>143908.56927670643</v>
      </c>
      <c r="K195" s="11">
        <f t="shared" si="36"/>
        <v>11656594.111413242</v>
      </c>
      <c r="L195" s="11">
        <f t="shared" si="37"/>
        <v>38855.313704710767</v>
      </c>
      <c r="M195" s="11">
        <v>0</v>
      </c>
      <c r="N195" s="11">
        <f t="shared" si="38"/>
        <v>11656594.111413242</v>
      </c>
      <c r="O195" s="24"/>
    </row>
    <row r="196" spans="1:15" x14ac:dyDescent="0.25">
      <c r="A196" s="19">
        <v>51441</v>
      </c>
      <c r="B196" s="11">
        <f t="shared" si="39"/>
        <v>253803.8665953759</v>
      </c>
      <c r="C196" s="12">
        <f t="shared" si="40"/>
        <v>1.2500000000000027E-2</v>
      </c>
      <c r="D196" s="9">
        <f t="shared" si="41"/>
        <v>1.2500000000000004E-2</v>
      </c>
      <c r="E196" s="9">
        <f t="shared" si="42"/>
        <v>0</v>
      </c>
      <c r="F196" s="11">
        <v>0</v>
      </c>
      <c r="G196" s="10">
        <f>IF(MONTH(A196)=1,N(H195)*$G$2,0)</f>
        <v>0</v>
      </c>
      <c r="H196" s="10">
        <f t="shared" si="34"/>
        <v>15000</v>
      </c>
      <c r="I196" s="11">
        <f t="shared" si="35"/>
        <v>11671594.111413242</v>
      </c>
      <c r="J196" s="11">
        <f>I196*C196</f>
        <v>145894.92639266583</v>
      </c>
      <c r="K196" s="11">
        <f t="shared" si="36"/>
        <v>11817489.037805907</v>
      </c>
      <c r="L196" s="11">
        <f t="shared" si="37"/>
        <v>39391.630126019656</v>
      </c>
      <c r="M196" s="11">
        <v>0</v>
      </c>
      <c r="N196" s="11">
        <f t="shared" si="38"/>
        <v>11817489.037805907</v>
      </c>
      <c r="O196" s="24"/>
    </row>
    <row r="197" spans="1:15" x14ac:dyDescent="0.25">
      <c r="A197" s="19">
        <v>51471</v>
      </c>
      <c r="B197" s="11">
        <f t="shared" si="39"/>
        <v>256976.41492781811</v>
      </c>
      <c r="C197" s="12">
        <f t="shared" si="40"/>
        <v>1.2500000000000042E-2</v>
      </c>
      <c r="D197" s="9">
        <f t="shared" si="41"/>
        <v>1.2500000000000009E-2</v>
      </c>
      <c r="E197" s="9">
        <f t="shared" si="42"/>
        <v>0.15000000000000011</v>
      </c>
      <c r="F197" s="11">
        <v>0</v>
      </c>
      <c r="G197" s="10">
        <f>IF(MONTH(A197)=1,N(H196)*$G$2,0)</f>
        <v>0</v>
      </c>
      <c r="H197" s="10">
        <f t="shared" si="34"/>
        <v>15000</v>
      </c>
      <c r="I197" s="11">
        <f t="shared" si="35"/>
        <v>11832489.037805907</v>
      </c>
      <c r="J197" s="11">
        <f>I197*C197</f>
        <v>147906.11297257434</v>
      </c>
      <c r="K197" s="11">
        <f t="shared" si="36"/>
        <v>11980395.150778482</v>
      </c>
      <c r="L197" s="11">
        <f t="shared" si="37"/>
        <v>39934.650502594901</v>
      </c>
      <c r="M197" s="11">
        <v>0</v>
      </c>
      <c r="N197" s="11">
        <f t="shared" si="38"/>
        <v>11980395.150778482</v>
      </c>
      <c r="O197" s="24"/>
    </row>
    <row r="198" spans="1:15" x14ac:dyDescent="0.25">
      <c r="A198" s="19">
        <v>51502</v>
      </c>
      <c r="B198" s="11">
        <f t="shared" si="39"/>
        <v>260188.62011441583</v>
      </c>
      <c r="C198" s="12">
        <f t="shared" si="40"/>
        <v>1.2499999999999943E-2</v>
      </c>
      <c r="D198" s="9">
        <f t="shared" si="41"/>
        <v>1.2500000000000002E-2</v>
      </c>
      <c r="E198" s="9">
        <f t="shared" si="42"/>
        <v>0</v>
      </c>
      <c r="F198" s="11">
        <v>0</v>
      </c>
      <c r="G198" s="10">
        <f>IF(MONTH(A198)=1,N(H197)*$G$2,0)</f>
        <v>0</v>
      </c>
      <c r="H198" s="10">
        <f t="shared" si="34"/>
        <v>15000</v>
      </c>
      <c r="I198" s="11">
        <f t="shared" si="35"/>
        <v>11995395.150778482</v>
      </c>
      <c r="J198" s="11">
        <f>I198*C198</f>
        <v>149942.43938473033</v>
      </c>
      <c r="K198" s="11">
        <f t="shared" si="36"/>
        <v>12145337.590163212</v>
      </c>
      <c r="L198" s="11">
        <f t="shared" si="37"/>
        <v>40484.458633877337</v>
      </c>
      <c r="M198" s="11">
        <v>0</v>
      </c>
      <c r="N198" s="11">
        <f t="shared" si="38"/>
        <v>12145337.590163212</v>
      </c>
      <c r="O198" s="24"/>
    </row>
    <row r="199" spans="1:15" x14ac:dyDescent="0.25">
      <c r="A199" s="19">
        <v>51533</v>
      </c>
      <c r="B199" s="11">
        <f t="shared" si="39"/>
        <v>263440.97786584601</v>
      </c>
      <c r="C199" s="12">
        <f t="shared" si="40"/>
        <v>1.2499999999999957E-2</v>
      </c>
      <c r="D199" s="9">
        <f t="shared" si="41"/>
        <v>1.2499999999999999E-2</v>
      </c>
      <c r="E199" s="9">
        <f t="shared" si="42"/>
        <v>0</v>
      </c>
      <c r="F199" s="11">
        <v>0</v>
      </c>
      <c r="G199" s="10">
        <f>IF(MONTH(A199)=1,N(H198)*$G$2,0)</f>
        <v>0</v>
      </c>
      <c r="H199" s="10">
        <f t="shared" si="34"/>
        <v>15000</v>
      </c>
      <c r="I199" s="11">
        <f t="shared" si="35"/>
        <v>12160337.590163212</v>
      </c>
      <c r="J199" s="11">
        <f>I199*C199</f>
        <v>152004.21987703964</v>
      </c>
      <c r="K199" s="11">
        <f t="shared" si="36"/>
        <v>12312341.810040252</v>
      </c>
      <c r="L199" s="11">
        <f t="shared" si="37"/>
        <v>41041.139366800802</v>
      </c>
      <c r="M199" s="11">
        <v>0</v>
      </c>
      <c r="N199" s="11">
        <f t="shared" si="38"/>
        <v>12312341.810040252</v>
      </c>
      <c r="O199" s="24"/>
    </row>
    <row r="200" spans="1:15" x14ac:dyDescent="0.25">
      <c r="A200" s="19">
        <v>51561</v>
      </c>
      <c r="B200" s="11">
        <f t="shared" si="39"/>
        <v>266733.99008916906</v>
      </c>
      <c r="C200" s="12">
        <f t="shared" si="40"/>
        <v>1.2499999999999905E-2</v>
      </c>
      <c r="D200" s="9">
        <f t="shared" si="41"/>
        <v>1.2499999999999985E-2</v>
      </c>
      <c r="E200" s="9">
        <f t="shared" si="42"/>
        <v>0</v>
      </c>
      <c r="F200" s="11">
        <v>0</v>
      </c>
      <c r="G200" s="10">
        <f>IF(MONTH(A200)=1,N(H199)*$G$2,0)</f>
        <v>0</v>
      </c>
      <c r="H200" s="10">
        <f t="shared" si="34"/>
        <v>15000</v>
      </c>
      <c r="I200" s="11">
        <f t="shared" si="35"/>
        <v>12327341.810040252</v>
      </c>
      <c r="J200" s="11">
        <f>I200*C200</f>
        <v>154091.772625502</v>
      </c>
      <c r="K200" s="11">
        <f t="shared" si="36"/>
        <v>12481433.582665754</v>
      </c>
      <c r="L200" s="11">
        <f t="shared" si="37"/>
        <v>41604.778608885805</v>
      </c>
      <c r="M200" s="11">
        <v>0</v>
      </c>
      <c r="N200" s="11">
        <f t="shared" si="38"/>
        <v>12481433.582665754</v>
      </c>
      <c r="O200" s="24"/>
    </row>
    <row r="201" spans="1:15" x14ac:dyDescent="0.25">
      <c r="A201" s="19">
        <v>51592</v>
      </c>
      <c r="B201" s="11">
        <f t="shared" si="39"/>
        <v>270068.16496528365</v>
      </c>
      <c r="C201" s="12">
        <f t="shared" si="40"/>
        <v>1.2499999999999898E-2</v>
      </c>
      <c r="D201" s="9">
        <f t="shared" si="41"/>
        <v>1.2499999999999983E-2</v>
      </c>
      <c r="E201" s="9">
        <f t="shared" si="42"/>
        <v>0</v>
      </c>
      <c r="F201" s="11">
        <v>0</v>
      </c>
      <c r="G201" s="10">
        <f>IF(MONTH(A201)=1,N(H200)*$G$2,0)</f>
        <v>0</v>
      </c>
      <c r="H201" s="10">
        <f t="shared" si="34"/>
        <v>15000</v>
      </c>
      <c r="I201" s="11">
        <f t="shared" si="35"/>
        <v>12496433.582665754</v>
      </c>
      <c r="J201" s="11">
        <f>I201*C201</f>
        <v>156205.41978332066</v>
      </c>
      <c r="K201" s="11">
        <f t="shared" si="36"/>
        <v>12652639.002449075</v>
      </c>
      <c r="L201" s="11">
        <f t="shared" si="37"/>
        <v>42175.463341496878</v>
      </c>
      <c r="M201" s="11">
        <v>0</v>
      </c>
      <c r="N201" s="11">
        <f t="shared" si="38"/>
        <v>12652639.002449075</v>
      </c>
      <c r="O201" s="24"/>
    </row>
    <row r="202" spans="1:15" x14ac:dyDescent="0.25">
      <c r="A202" s="19">
        <v>51622</v>
      </c>
      <c r="B202" s="11">
        <f t="shared" si="39"/>
        <v>273444.01702734968</v>
      </c>
      <c r="C202" s="12">
        <f t="shared" si="40"/>
        <v>1.2499999999999933E-2</v>
      </c>
      <c r="D202" s="9">
        <f t="shared" si="41"/>
        <v>1.2499999999999976E-2</v>
      </c>
      <c r="E202" s="9">
        <f t="shared" si="42"/>
        <v>0</v>
      </c>
      <c r="F202" s="11">
        <v>0</v>
      </c>
      <c r="G202" s="10">
        <f>IF(MONTH(A202)=1,N(H201)*$G$2,0)</f>
        <v>0</v>
      </c>
      <c r="H202" s="10">
        <f t="shared" si="34"/>
        <v>15000</v>
      </c>
      <c r="I202" s="11">
        <f t="shared" si="35"/>
        <v>12667639.002449075</v>
      </c>
      <c r="J202" s="11">
        <f>I202*C202</f>
        <v>158345.48753061259</v>
      </c>
      <c r="K202" s="11">
        <f t="shared" si="36"/>
        <v>12825984.489979688</v>
      </c>
      <c r="L202" s="11">
        <f t="shared" si="37"/>
        <v>42753.281633265586</v>
      </c>
      <c r="M202" s="11">
        <v>0</v>
      </c>
      <c r="N202" s="11">
        <f t="shared" si="38"/>
        <v>12825984.489979688</v>
      </c>
      <c r="O202" s="24"/>
    </row>
    <row r="203" spans="1:15" x14ac:dyDescent="0.25">
      <c r="A203" s="19">
        <v>51653</v>
      </c>
      <c r="B203" s="11">
        <f t="shared" si="39"/>
        <v>276862.06724019157</v>
      </c>
      <c r="C203" s="12">
        <f t="shared" si="40"/>
        <v>1.2500000000000063E-2</v>
      </c>
      <c r="D203" s="9">
        <f t="shared" si="41"/>
        <v>1.2499999999999982E-2</v>
      </c>
      <c r="E203" s="9">
        <f t="shared" si="42"/>
        <v>0</v>
      </c>
      <c r="F203" s="11">
        <v>0</v>
      </c>
      <c r="G203" s="10">
        <f>IF(MONTH(A203)=1,N(H202)*$G$2,0)</f>
        <v>0</v>
      </c>
      <c r="H203" s="10">
        <f t="shared" si="34"/>
        <v>15000</v>
      </c>
      <c r="I203" s="11">
        <f t="shared" si="35"/>
        <v>12840984.489979688</v>
      </c>
      <c r="J203" s="11">
        <f>I203*C203</f>
        <v>160512.30612474692</v>
      </c>
      <c r="K203" s="11">
        <f t="shared" si="36"/>
        <v>13001496.796104435</v>
      </c>
      <c r="L203" s="11">
        <f t="shared" si="37"/>
        <v>43338.322653681411</v>
      </c>
      <c r="M203" s="11">
        <v>0</v>
      </c>
      <c r="N203" s="11">
        <f t="shared" si="38"/>
        <v>13001496.796104435</v>
      </c>
      <c r="O203" s="24"/>
    </row>
    <row r="204" spans="1:15" x14ac:dyDescent="0.25">
      <c r="A204" s="19">
        <v>51683</v>
      </c>
      <c r="B204" s="11">
        <f t="shared" si="39"/>
        <v>280322.84308069397</v>
      </c>
      <c r="C204" s="12">
        <f t="shared" si="40"/>
        <v>1.2500000000000044E-2</v>
      </c>
      <c r="D204" s="9">
        <f t="shared" si="41"/>
        <v>1.2499999999999982E-2</v>
      </c>
      <c r="E204" s="9">
        <f t="shared" si="42"/>
        <v>0</v>
      </c>
      <c r="F204" s="11">
        <v>0</v>
      </c>
      <c r="G204" s="10">
        <f>IF(MONTH(A204)=1,N(H203)*$G$2,0)</f>
        <v>0</v>
      </c>
      <c r="H204" s="10">
        <f t="shared" si="34"/>
        <v>15000</v>
      </c>
      <c r="I204" s="11">
        <f t="shared" si="35"/>
        <v>13016496.796104435</v>
      </c>
      <c r="J204" s="11">
        <f>I204*C204</f>
        <v>162706.20995130602</v>
      </c>
      <c r="K204" s="11">
        <f t="shared" si="36"/>
        <v>13179203.006055741</v>
      </c>
      <c r="L204" s="11">
        <f t="shared" si="37"/>
        <v>43930.676686852428</v>
      </c>
      <c r="M204" s="11">
        <v>0</v>
      </c>
      <c r="N204" s="11">
        <f t="shared" si="38"/>
        <v>13179203.006055741</v>
      </c>
      <c r="O204" s="24"/>
    </row>
    <row r="205" spans="1:15" x14ac:dyDescent="0.25">
      <c r="A205" s="19">
        <v>51714</v>
      </c>
      <c r="B205" s="11">
        <f t="shared" si="39"/>
        <v>283826.87861920265</v>
      </c>
      <c r="C205" s="12">
        <f t="shared" si="40"/>
        <v>1.2499999999999995E-2</v>
      </c>
      <c r="D205" s="9">
        <f t="shared" si="41"/>
        <v>1.2499999999999983E-2</v>
      </c>
      <c r="E205" s="9">
        <f t="shared" si="42"/>
        <v>0</v>
      </c>
      <c r="F205" s="11">
        <v>0</v>
      </c>
      <c r="G205" s="10">
        <f>IF(MONTH(A205)=1,N(H204)*$G$2,0)</f>
        <v>0</v>
      </c>
      <c r="H205" s="10">
        <f t="shared" si="34"/>
        <v>15000</v>
      </c>
      <c r="I205" s="11">
        <f t="shared" si="35"/>
        <v>13194203.006055741</v>
      </c>
      <c r="J205" s="11">
        <f>I205*C205</f>
        <v>164927.53757569671</v>
      </c>
      <c r="K205" s="11">
        <f t="shared" si="36"/>
        <v>13359130.543631438</v>
      </c>
      <c r="L205" s="11">
        <f t="shared" si="37"/>
        <v>44530.435145438081</v>
      </c>
      <c r="M205" s="11">
        <v>0</v>
      </c>
      <c r="N205" s="11">
        <f t="shared" si="38"/>
        <v>13359130.543631438</v>
      </c>
      <c r="O205" s="24"/>
    </row>
    <row r="206" spans="1:15" x14ac:dyDescent="0.25">
      <c r="A206" s="19">
        <v>51745</v>
      </c>
      <c r="B206" s="11">
        <f t="shared" si="39"/>
        <v>287374.71460194269</v>
      </c>
      <c r="C206" s="12">
        <f t="shared" si="40"/>
        <v>1.250000000000003E-2</v>
      </c>
      <c r="D206" s="9">
        <f t="shared" si="41"/>
        <v>1.2499999999999983E-2</v>
      </c>
      <c r="E206" s="9">
        <f t="shared" si="42"/>
        <v>0</v>
      </c>
      <c r="F206" s="11">
        <v>0</v>
      </c>
      <c r="G206" s="10">
        <f>IF(MONTH(A206)=1,N(H205)*$G$2,0)</f>
        <v>0</v>
      </c>
      <c r="H206" s="10">
        <f t="shared" si="34"/>
        <v>15000</v>
      </c>
      <c r="I206" s="11">
        <f t="shared" si="35"/>
        <v>13374130.543631438</v>
      </c>
      <c r="J206" s="11">
        <f>I206*C206</f>
        <v>167176.63179539339</v>
      </c>
      <c r="K206" s="11">
        <f t="shared" si="36"/>
        <v>13541307.175426831</v>
      </c>
      <c r="L206" s="11">
        <f t="shared" si="37"/>
        <v>45137.690584756063</v>
      </c>
      <c r="M206" s="11">
        <v>0</v>
      </c>
      <c r="N206" s="11">
        <f t="shared" si="38"/>
        <v>13541307.175426831</v>
      </c>
      <c r="O206" s="24"/>
    </row>
    <row r="207" spans="1:15" x14ac:dyDescent="0.25">
      <c r="A207" s="19">
        <v>51775</v>
      </c>
      <c r="B207" s="11">
        <f t="shared" si="39"/>
        <v>290966.89853446698</v>
      </c>
      <c r="C207" s="12">
        <f t="shared" si="40"/>
        <v>1.2500000000000025E-2</v>
      </c>
      <c r="D207" s="9">
        <f t="shared" si="41"/>
        <v>1.2499999999999989E-2</v>
      </c>
      <c r="E207" s="9">
        <f t="shared" si="42"/>
        <v>0</v>
      </c>
      <c r="F207" s="11">
        <v>0</v>
      </c>
      <c r="G207" s="10">
        <f>IF(MONTH(A207)=1,N(H206)*$G$2,0)</f>
        <v>0</v>
      </c>
      <c r="H207" s="10">
        <f t="shared" si="34"/>
        <v>15000</v>
      </c>
      <c r="I207" s="11">
        <f t="shared" si="35"/>
        <v>13556307.175426831</v>
      </c>
      <c r="J207" s="11">
        <f>I207*C207</f>
        <v>169453.83969283573</v>
      </c>
      <c r="K207" s="11">
        <f t="shared" si="36"/>
        <v>13725761.015119668</v>
      </c>
      <c r="L207" s="11">
        <f t="shared" si="37"/>
        <v>45752.536717065515</v>
      </c>
      <c r="M207" s="11">
        <v>0</v>
      </c>
      <c r="N207" s="11">
        <f t="shared" si="38"/>
        <v>13725761.015119668</v>
      </c>
      <c r="O207" s="24"/>
    </row>
    <row r="208" spans="1:15" x14ac:dyDescent="0.25">
      <c r="A208" s="19">
        <v>51806</v>
      </c>
      <c r="B208" s="11">
        <f t="shared" si="39"/>
        <v>294603.9847661478</v>
      </c>
      <c r="C208" s="12">
        <f t="shared" si="40"/>
        <v>1.249999999999994E-2</v>
      </c>
      <c r="D208" s="9">
        <f t="shared" si="41"/>
        <v>1.2499999999999982E-2</v>
      </c>
      <c r="E208" s="9">
        <f t="shared" si="42"/>
        <v>0</v>
      </c>
      <c r="F208" s="11">
        <v>0</v>
      </c>
      <c r="G208" s="10">
        <f>IF(MONTH(A208)=1,N(H207)*$G$2,0)</f>
        <v>0</v>
      </c>
      <c r="H208" s="10">
        <f t="shared" si="34"/>
        <v>15000</v>
      </c>
      <c r="I208" s="11">
        <f t="shared" si="35"/>
        <v>13740761.015119668</v>
      </c>
      <c r="J208" s="11">
        <f>I208*C208</f>
        <v>171759.51268899502</v>
      </c>
      <c r="K208" s="11">
        <f t="shared" si="36"/>
        <v>13912520.527808663</v>
      </c>
      <c r="L208" s="11">
        <f t="shared" si="37"/>
        <v>46375.068426028833</v>
      </c>
      <c r="M208" s="11">
        <v>0</v>
      </c>
      <c r="N208" s="11">
        <f t="shared" si="38"/>
        <v>13912520.527808663</v>
      </c>
      <c r="O208" s="24"/>
    </row>
    <row r="209" spans="1:15" x14ac:dyDescent="0.25">
      <c r="A209" s="19">
        <v>51836</v>
      </c>
      <c r="B209" s="11">
        <f t="shared" si="39"/>
        <v>298286.53457572463</v>
      </c>
      <c r="C209" s="12">
        <f t="shared" si="40"/>
        <v>1.2499999999999931E-2</v>
      </c>
      <c r="D209" s="9">
        <f t="shared" si="41"/>
        <v>1.2499999999999971E-2</v>
      </c>
      <c r="E209" s="9">
        <f t="shared" si="42"/>
        <v>0.14999999999999966</v>
      </c>
      <c r="F209" s="11">
        <v>0</v>
      </c>
      <c r="G209" s="10">
        <f>IF(MONTH(A209)=1,N(H208)*$G$2,0)</f>
        <v>0</v>
      </c>
      <c r="H209" s="10">
        <f t="shared" si="34"/>
        <v>15000</v>
      </c>
      <c r="I209" s="11">
        <f t="shared" si="35"/>
        <v>13927520.527808663</v>
      </c>
      <c r="J209" s="11">
        <f>I209*C209</f>
        <v>174094.00659760734</v>
      </c>
      <c r="K209" s="11">
        <f t="shared" si="36"/>
        <v>14101614.534406269</v>
      </c>
      <c r="L209" s="11">
        <f t="shared" si="37"/>
        <v>47005.381781354183</v>
      </c>
      <c r="M209" s="11">
        <v>0</v>
      </c>
      <c r="N209" s="11">
        <f t="shared" si="38"/>
        <v>14101614.534406269</v>
      </c>
      <c r="O209" s="24"/>
    </row>
    <row r="210" spans="1:15" x14ac:dyDescent="0.25">
      <c r="A210" s="19">
        <v>51867</v>
      </c>
      <c r="B210" s="11">
        <f t="shared" si="39"/>
        <v>302015.11625792121</v>
      </c>
      <c r="C210" s="12">
        <f t="shared" si="40"/>
        <v>1.2500000000000093E-2</v>
      </c>
      <c r="D210" s="9">
        <f t="shared" si="41"/>
        <v>1.2499999999999985E-2</v>
      </c>
      <c r="E210" s="9">
        <f t="shared" si="42"/>
        <v>0</v>
      </c>
      <c r="F210" s="11">
        <v>0</v>
      </c>
      <c r="G210" s="10">
        <f>IF(MONTH(A210)=1,N(H209)*$G$2,0)</f>
        <v>0</v>
      </c>
      <c r="H210" s="10">
        <f t="shared" si="34"/>
        <v>15000</v>
      </c>
      <c r="I210" s="11">
        <f t="shared" si="35"/>
        <v>14116614.534406269</v>
      </c>
      <c r="J210" s="11">
        <f>I210*C210</f>
        <v>176457.68168007967</v>
      </c>
      <c r="K210" s="11">
        <f t="shared" si="36"/>
        <v>14293072.216086349</v>
      </c>
      <c r="L210" s="11">
        <f t="shared" si="37"/>
        <v>47643.574053621116</v>
      </c>
      <c r="M210" s="11">
        <v>0</v>
      </c>
      <c r="N210" s="11">
        <f t="shared" si="38"/>
        <v>14293072.216086349</v>
      </c>
      <c r="O210" s="24"/>
    </row>
    <row r="211" spans="1:15" x14ac:dyDescent="0.25">
      <c r="A211" s="19">
        <v>51898</v>
      </c>
      <c r="B211" s="11">
        <f t="shared" si="39"/>
        <v>305790.3052111452</v>
      </c>
      <c r="C211" s="12">
        <f t="shared" si="40"/>
        <v>1.2499999999999909E-2</v>
      </c>
      <c r="D211" s="9">
        <f t="shared" si="41"/>
        <v>1.2499999999999978E-2</v>
      </c>
      <c r="E211" s="9">
        <f t="shared" si="42"/>
        <v>0</v>
      </c>
      <c r="F211" s="11">
        <v>0</v>
      </c>
      <c r="G211" s="10">
        <f>IF(MONTH(A211)=1,N(H210)*$G$2,0)</f>
        <v>0</v>
      </c>
      <c r="H211" s="10">
        <f t="shared" si="34"/>
        <v>15000</v>
      </c>
      <c r="I211" s="11">
        <f t="shared" si="35"/>
        <v>14308072.216086349</v>
      </c>
      <c r="J211" s="11">
        <f>I211*C211</f>
        <v>178850.90270107804</v>
      </c>
      <c r="K211" s="11">
        <f t="shared" si="36"/>
        <v>14486923.118787427</v>
      </c>
      <c r="L211" s="11">
        <f t="shared" si="37"/>
        <v>48289.743729291375</v>
      </c>
      <c r="M211" s="11">
        <v>0</v>
      </c>
      <c r="N211" s="11">
        <f t="shared" si="38"/>
        <v>14486923.118787427</v>
      </c>
      <c r="O211" s="24"/>
    </row>
    <row r="212" spans="1:15" x14ac:dyDescent="0.25">
      <c r="A212" s="19">
        <v>51926</v>
      </c>
      <c r="B212" s="11">
        <f t="shared" si="39"/>
        <v>309612.68402628449</v>
      </c>
      <c r="C212" s="12">
        <f t="shared" si="40"/>
        <v>1.2499999999999933E-2</v>
      </c>
      <c r="D212" s="9">
        <f t="shared" si="41"/>
        <v>1.2499999999999983E-2</v>
      </c>
      <c r="E212" s="9">
        <f t="shared" si="42"/>
        <v>0</v>
      </c>
      <c r="F212" s="11">
        <v>0</v>
      </c>
      <c r="G212" s="10">
        <f>IF(MONTH(A212)=1,N(H211)*$G$2,0)</f>
        <v>0</v>
      </c>
      <c r="H212" s="10">
        <f t="shared" si="34"/>
        <v>15000</v>
      </c>
      <c r="I212" s="11">
        <f t="shared" si="35"/>
        <v>14501923.118787427</v>
      </c>
      <c r="J212" s="11">
        <f>I212*C212</f>
        <v>181274.03898484187</v>
      </c>
      <c r="K212" s="11">
        <f t="shared" si="36"/>
        <v>14683197.157772269</v>
      </c>
      <c r="L212" s="11">
        <f t="shared" si="37"/>
        <v>48943.990525907517</v>
      </c>
      <c r="M212" s="11">
        <v>0</v>
      </c>
      <c r="N212" s="11">
        <f t="shared" si="38"/>
        <v>14683197.157772269</v>
      </c>
      <c r="O212" s="24"/>
    </row>
    <row r="213" spans="1:15" x14ac:dyDescent="0.25">
      <c r="A213" s="19">
        <v>51957</v>
      </c>
      <c r="B213" s="11">
        <f t="shared" si="39"/>
        <v>313482.84257661307</v>
      </c>
      <c r="C213" s="12">
        <f t="shared" si="40"/>
        <v>1.2500000000000061E-2</v>
      </c>
      <c r="D213" s="9">
        <f t="shared" si="41"/>
        <v>1.2499999999999997E-2</v>
      </c>
      <c r="E213" s="9">
        <f t="shared" si="42"/>
        <v>0</v>
      </c>
      <c r="F213" s="11">
        <v>0</v>
      </c>
      <c r="G213" s="10">
        <f>IF(MONTH(A213)=1,N(H212)*$G$2,0)</f>
        <v>0</v>
      </c>
      <c r="H213" s="10">
        <f t="shared" si="34"/>
        <v>15000</v>
      </c>
      <c r="I213" s="11">
        <f t="shared" si="35"/>
        <v>14698197.157772269</v>
      </c>
      <c r="J213" s="11">
        <f>I213*C213</f>
        <v>183727.46447215427</v>
      </c>
      <c r="K213" s="11">
        <f t="shared" si="36"/>
        <v>14881924.622244423</v>
      </c>
      <c r="L213" s="11">
        <f t="shared" si="37"/>
        <v>49606.415407481363</v>
      </c>
      <c r="M213" s="11">
        <v>0</v>
      </c>
      <c r="N213" s="11">
        <f t="shared" si="38"/>
        <v>14881924.622244423</v>
      </c>
      <c r="O213" s="24"/>
    </row>
    <row r="214" spans="1:15" x14ac:dyDescent="0.25">
      <c r="A214" s="19">
        <v>51987</v>
      </c>
      <c r="B214" s="11">
        <f t="shared" si="39"/>
        <v>317401.3781088207</v>
      </c>
      <c r="C214" s="12">
        <f t="shared" si="40"/>
        <v>1.2499999999999912E-2</v>
      </c>
      <c r="D214" s="9">
        <f t="shared" si="41"/>
        <v>1.2499999999999995E-2</v>
      </c>
      <c r="E214" s="9">
        <f t="shared" si="42"/>
        <v>0</v>
      </c>
      <c r="F214" s="11">
        <v>0</v>
      </c>
      <c r="G214" s="10">
        <f>IF(MONTH(A214)=1,N(H213)*$G$2,0)</f>
        <v>0</v>
      </c>
      <c r="H214" s="10">
        <f t="shared" si="34"/>
        <v>15000</v>
      </c>
      <c r="I214" s="11">
        <f t="shared" si="35"/>
        <v>14896924.622244423</v>
      </c>
      <c r="J214" s="11">
        <f>I214*C214</f>
        <v>186211.55777805398</v>
      </c>
      <c r="K214" s="11">
        <f t="shared" si="36"/>
        <v>15083136.180022478</v>
      </c>
      <c r="L214" s="11">
        <f t="shared" si="37"/>
        <v>50277.120600074879</v>
      </c>
      <c r="M214" s="11">
        <v>0</v>
      </c>
      <c r="N214" s="11">
        <f t="shared" si="38"/>
        <v>15083136.180022478</v>
      </c>
      <c r="O214" s="24"/>
    </row>
    <row r="215" spans="1:15" x14ac:dyDescent="0.25">
      <c r="A215" s="19">
        <v>52018</v>
      </c>
      <c r="B215" s="11">
        <f t="shared" si="39"/>
        <v>321368.89533518098</v>
      </c>
      <c r="C215" s="12">
        <f t="shared" si="40"/>
        <v>1.2500000000000044E-2</v>
      </c>
      <c r="D215" s="9">
        <f t="shared" si="41"/>
        <v>1.2499999999999992E-2</v>
      </c>
      <c r="E215" s="9">
        <f t="shared" si="42"/>
        <v>0</v>
      </c>
      <c r="F215" s="11">
        <v>0</v>
      </c>
      <c r="G215" s="10">
        <f>IF(MONTH(A215)=1,N(H214)*$G$2,0)</f>
        <v>0</v>
      </c>
      <c r="H215" s="10">
        <f t="shared" si="34"/>
        <v>15000</v>
      </c>
      <c r="I215" s="11">
        <f t="shared" si="35"/>
        <v>15098136.180022478</v>
      </c>
      <c r="J215" s="11">
        <f>I215*C215</f>
        <v>188726.70225028164</v>
      </c>
      <c r="K215" s="11">
        <f t="shared" si="36"/>
        <v>15286862.882272759</v>
      </c>
      <c r="L215" s="11">
        <f t="shared" si="37"/>
        <v>50956.209607575816</v>
      </c>
      <c r="M215" s="11">
        <v>0</v>
      </c>
      <c r="N215" s="11">
        <f t="shared" si="38"/>
        <v>15286862.882272759</v>
      </c>
      <c r="O215" s="24"/>
    </row>
    <row r="216" spans="1:15" x14ac:dyDescent="0.25">
      <c r="A216" s="19">
        <v>52048</v>
      </c>
      <c r="B216" s="11">
        <f t="shared" si="39"/>
        <v>325386.00652687071</v>
      </c>
      <c r="C216" s="12">
        <f t="shared" si="40"/>
        <v>1.2499999999999916E-2</v>
      </c>
      <c r="D216" s="9">
        <f t="shared" si="41"/>
        <v>1.2499999999999983E-2</v>
      </c>
      <c r="E216" s="9">
        <f t="shared" si="42"/>
        <v>0</v>
      </c>
      <c r="F216" s="11">
        <v>0</v>
      </c>
      <c r="G216" s="10">
        <f>IF(MONTH(A216)=1,N(H215)*$G$2,0)</f>
        <v>0</v>
      </c>
      <c r="H216" s="10">
        <f t="shared" si="34"/>
        <v>15000</v>
      </c>
      <c r="I216" s="11">
        <f t="shared" si="35"/>
        <v>15301862.882272759</v>
      </c>
      <c r="J216" s="11">
        <f>I216*C216</f>
        <v>191273.28602840821</v>
      </c>
      <c r="K216" s="11">
        <f t="shared" si="36"/>
        <v>15493136.168301167</v>
      </c>
      <c r="L216" s="11">
        <f t="shared" si="37"/>
        <v>51643.787227670509</v>
      </c>
      <c r="M216" s="11">
        <v>0</v>
      </c>
      <c r="N216" s="11">
        <f t="shared" si="38"/>
        <v>15493136.168301167</v>
      </c>
      <c r="O216" s="24"/>
    </row>
    <row r="217" spans="1:15" x14ac:dyDescent="0.25">
      <c r="A217" s="19">
        <v>52079</v>
      </c>
      <c r="B217" s="11">
        <f t="shared" si="39"/>
        <v>329453.33160845662</v>
      </c>
      <c r="C217" s="12">
        <f t="shared" si="40"/>
        <v>1.250000000000007E-2</v>
      </c>
      <c r="D217" s="9">
        <f t="shared" si="41"/>
        <v>1.249999999999999E-2</v>
      </c>
      <c r="E217" s="9">
        <f t="shared" si="42"/>
        <v>0</v>
      </c>
      <c r="F217" s="11">
        <v>0</v>
      </c>
      <c r="G217" s="10">
        <f>IF(MONTH(A217)=1,N(H216)*$G$2,0)</f>
        <v>0</v>
      </c>
      <c r="H217" s="10">
        <f t="shared" si="34"/>
        <v>15000</v>
      </c>
      <c r="I217" s="11">
        <f t="shared" si="35"/>
        <v>15508136.168301167</v>
      </c>
      <c r="J217" s="11">
        <f>I217*C217</f>
        <v>193851.70210376568</v>
      </c>
      <c r="K217" s="11">
        <f t="shared" si="36"/>
        <v>15701987.870404933</v>
      </c>
      <c r="L217" s="11">
        <f t="shared" si="37"/>
        <v>52339.959568016391</v>
      </c>
      <c r="M217" s="11">
        <v>0</v>
      </c>
      <c r="N217" s="11">
        <f t="shared" si="38"/>
        <v>15701987.870404933</v>
      </c>
      <c r="O217" s="24"/>
    </row>
    <row r="218" spans="1:15" x14ac:dyDescent="0.25">
      <c r="A218" s="19">
        <v>52110</v>
      </c>
      <c r="B218" s="11">
        <f t="shared" si="39"/>
        <v>333571.49825356231</v>
      </c>
      <c r="C218" s="12">
        <f t="shared" si="40"/>
        <v>1.2499999999999963E-2</v>
      </c>
      <c r="D218" s="9">
        <f t="shared" si="41"/>
        <v>1.2499999999999983E-2</v>
      </c>
      <c r="E218" s="9">
        <f t="shared" si="42"/>
        <v>0</v>
      </c>
      <c r="F218" s="11">
        <v>0</v>
      </c>
      <c r="G218" s="10">
        <f>IF(MONTH(A218)=1,N(H217)*$G$2,0)</f>
        <v>0</v>
      </c>
      <c r="H218" s="10">
        <f t="shared" si="34"/>
        <v>15000</v>
      </c>
      <c r="I218" s="11">
        <f t="shared" si="35"/>
        <v>15716987.870404933</v>
      </c>
      <c r="J218" s="11">
        <f>I218*C218</f>
        <v>196462.34838006107</v>
      </c>
      <c r="K218" s="11">
        <f t="shared" si="36"/>
        <v>15913450.218784994</v>
      </c>
      <c r="L218" s="11">
        <f t="shared" si="37"/>
        <v>53044.834062616595</v>
      </c>
      <c r="M218" s="11">
        <v>0</v>
      </c>
      <c r="N218" s="11">
        <f t="shared" si="38"/>
        <v>15913450.218784994</v>
      </c>
      <c r="O218" s="24"/>
    </row>
    <row r="219" spans="1:15" x14ac:dyDescent="0.25">
      <c r="A219" s="19">
        <v>52140</v>
      </c>
      <c r="B219" s="11">
        <f t="shared" si="39"/>
        <v>337741.14198173187</v>
      </c>
      <c r="C219" s="12">
        <f t="shared" si="40"/>
        <v>1.2500000000000077E-2</v>
      </c>
      <c r="D219" s="9">
        <f t="shared" si="41"/>
        <v>1.2499999999999985E-2</v>
      </c>
      <c r="E219" s="9">
        <f t="shared" si="42"/>
        <v>0</v>
      </c>
      <c r="F219" s="11">
        <v>0</v>
      </c>
      <c r="G219" s="10">
        <f>IF(MONTH(A219)=1,N(H218)*$G$2,0)</f>
        <v>0</v>
      </c>
      <c r="H219" s="10">
        <f t="shared" ref="H219:H245" si="43">N(H218)+G219+F219</f>
        <v>15000</v>
      </c>
      <c r="I219" s="11">
        <f t="shared" ref="I219:I245" si="44">N(N218)+H219</f>
        <v>15928450.218784994</v>
      </c>
      <c r="J219" s="11">
        <f>I219*C219</f>
        <v>199105.62773481364</v>
      </c>
      <c r="K219" s="11">
        <f t="shared" ref="K219:K245" si="45">I219+J219</f>
        <v>16127555.846519807</v>
      </c>
      <c r="L219" s="11">
        <f t="shared" ref="L219:L245" si="46">(I219+J219)*0.00333333333333333</f>
        <v>53758.519488399303</v>
      </c>
      <c r="M219" s="11">
        <v>0</v>
      </c>
      <c r="N219" s="11">
        <f t="shared" ref="N219:N245" si="47">I219+J219-M219</f>
        <v>16127555.846519807</v>
      </c>
      <c r="O219" s="24"/>
    </row>
    <row r="220" spans="1:15" x14ac:dyDescent="0.25">
      <c r="A220" s="19">
        <v>52171</v>
      </c>
      <c r="B220" s="11">
        <f t="shared" si="39"/>
        <v>341962.90625650354</v>
      </c>
      <c r="C220" s="12">
        <f t="shared" si="40"/>
        <v>1.2500000000000077E-2</v>
      </c>
      <c r="D220" s="9">
        <f t="shared" si="41"/>
        <v>1.2499999999999995E-2</v>
      </c>
      <c r="E220" s="9">
        <f t="shared" si="42"/>
        <v>0</v>
      </c>
      <c r="F220" s="11">
        <v>0</v>
      </c>
      <c r="G220" s="10">
        <f>IF(MONTH(A220)=1,N(H219)*$G$2,0)</f>
        <v>0</v>
      </c>
      <c r="H220" s="10">
        <f t="shared" si="43"/>
        <v>15000</v>
      </c>
      <c r="I220" s="11">
        <f t="shared" si="44"/>
        <v>16142555.846519807</v>
      </c>
      <c r="J220" s="11">
        <f>I220*C220</f>
        <v>201781.94808149885</v>
      </c>
      <c r="K220" s="11">
        <f t="shared" si="45"/>
        <v>16344337.794601306</v>
      </c>
      <c r="L220" s="11">
        <f t="shared" si="46"/>
        <v>54481.125982004298</v>
      </c>
      <c r="M220" s="11">
        <v>0</v>
      </c>
      <c r="N220" s="11">
        <f t="shared" si="47"/>
        <v>16344337.794601306</v>
      </c>
      <c r="O220" s="24"/>
    </row>
    <row r="221" spans="1:15" x14ac:dyDescent="0.25">
      <c r="A221" s="19">
        <v>52201</v>
      </c>
      <c r="B221" s="11">
        <f t="shared" si="39"/>
        <v>346237.44258470985</v>
      </c>
      <c r="C221" s="12">
        <f t="shared" si="40"/>
        <v>1.250000000000003E-2</v>
      </c>
      <c r="D221" s="9">
        <f t="shared" si="41"/>
        <v>1.2500000000000009E-2</v>
      </c>
      <c r="E221" s="9">
        <f t="shared" si="42"/>
        <v>0.15000000000000011</v>
      </c>
      <c r="F221" s="11">
        <v>0</v>
      </c>
      <c r="G221" s="10">
        <f>IF(MONTH(A221)=1,N(H220)*$G$2,0)</f>
        <v>0</v>
      </c>
      <c r="H221" s="10">
        <f t="shared" si="43"/>
        <v>15000</v>
      </c>
      <c r="I221" s="11">
        <f t="shared" si="44"/>
        <v>16359337.794601306</v>
      </c>
      <c r="J221" s="11">
        <f>I221*C221</f>
        <v>204491.72243251684</v>
      </c>
      <c r="K221" s="11">
        <f t="shared" si="45"/>
        <v>16563829.517033823</v>
      </c>
      <c r="L221" s="11">
        <f t="shared" si="46"/>
        <v>55212.765056779353</v>
      </c>
      <c r="M221" s="11">
        <v>0</v>
      </c>
      <c r="N221" s="11">
        <f t="shared" si="47"/>
        <v>16563829.517033823</v>
      </c>
      <c r="O221" s="24"/>
    </row>
    <row r="222" spans="1:15" x14ac:dyDescent="0.25">
      <c r="A222" s="19">
        <v>52232</v>
      </c>
      <c r="B222" s="11">
        <f t="shared" si="39"/>
        <v>350565.4106170187</v>
      </c>
      <c r="C222" s="12">
        <f t="shared" si="40"/>
        <v>1.2499999999999945E-2</v>
      </c>
      <c r="D222" s="9">
        <f t="shared" si="41"/>
        <v>1.2499999999999997E-2</v>
      </c>
      <c r="E222" s="9">
        <f t="shared" si="42"/>
        <v>0</v>
      </c>
      <c r="F222" s="11">
        <v>0</v>
      </c>
      <c r="G222" s="10">
        <f>IF(MONTH(A222)=1,N(H221)*$G$2,0)</f>
        <v>0</v>
      </c>
      <c r="H222" s="10">
        <f t="shared" si="43"/>
        <v>15000</v>
      </c>
      <c r="I222" s="11">
        <f t="shared" si="44"/>
        <v>16578829.517033823</v>
      </c>
      <c r="J222" s="11">
        <f>I222*C222</f>
        <v>207235.36896292187</v>
      </c>
      <c r="K222" s="11">
        <f t="shared" si="45"/>
        <v>16786064.885996744</v>
      </c>
      <c r="L222" s="11">
        <f t="shared" si="46"/>
        <v>55953.549619989091</v>
      </c>
      <c r="M222" s="11">
        <v>0</v>
      </c>
      <c r="N222" s="11">
        <f t="shared" si="47"/>
        <v>16786064.885996744</v>
      </c>
      <c r="O222" s="24"/>
    </row>
    <row r="223" spans="1:15" x14ac:dyDescent="0.25">
      <c r="A223" s="19">
        <v>52263</v>
      </c>
      <c r="B223" s="11">
        <f t="shared" si="39"/>
        <v>354947.47824973142</v>
      </c>
      <c r="C223" s="12">
        <f t="shared" si="40"/>
        <v>1.2499999999999945E-2</v>
      </c>
      <c r="D223" s="9">
        <f t="shared" si="41"/>
        <v>1.2500000000000002E-2</v>
      </c>
      <c r="E223" s="9">
        <f t="shared" si="42"/>
        <v>0</v>
      </c>
      <c r="F223" s="11">
        <v>0</v>
      </c>
      <c r="G223" s="10">
        <f>IF(MONTH(A223)=1,N(H222)*$G$2,0)</f>
        <v>0</v>
      </c>
      <c r="H223" s="10">
        <f t="shared" si="43"/>
        <v>15000</v>
      </c>
      <c r="I223" s="11">
        <f t="shared" si="44"/>
        <v>16801064.885996744</v>
      </c>
      <c r="J223" s="11">
        <f>I223*C223</f>
        <v>210013.31107495839</v>
      </c>
      <c r="K223" s="11">
        <f t="shared" si="45"/>
        <v>17011078.197071701</v>
      </c>
      <c r="L223" s="11">
        <f t="shared" si="46"/>
        <v>56703.593990238951</v>
      </c>
      <c r="M223" s="11">
        <v>0</v>
      </c>
      <c r="N223" s="11">
        <f t="shared" si="47"/>
        <v>17011078.197071701</v>
      </c>
      <c r="O223" s="24"/>
    </row>
    <row r="224" spans="1:15" x14ac:dyDescent="0.25">
      <c r="A224" s="19">
        <v>52291</v>
      </c>
      <c r="B224" s="11">
        <f t="shared" si="39"/>
        <v>359384.32172785304</v>
      </c>
      <c r="C224" s="12">
        <f t="shared" si="40"/>
        <v>1.2499999999999937E-2</v>
      </c>
      <c r="D224" s="9">
        <f t="shared" si="41"/>
        <v>1.2499999999999997E-2</v>
      </c>
      <c r="E224" s="9">
        <f t="shared" si="42"/>
        <v>0</v>
      </c>
      <c r="F224" s="11">
        <v>0</v>
      </c>
      <c r="G224" s="10">
        <f>IF(MONTH(A224)=1,N(H223)*$G$2,0)</f>
        <v>0</v>
      </c>
      <c r="H224" s="10">
        <f t="shared" si="43"/>
        <v>15000</v>
      </c>
      <c r="I224" s="11">
        <f t="shared" si="44"/>
        <v>17026078.197071701</v>
      </c>
      <c r="J224" s="11">
        <f>I224*C224</f>
        <v>212825.97746339519</v>
      </c>
      <c r="K224" s="11">
        <f t="shared" si="45"/>
        <v>17238904.174535096</v>
      </c>
      <c r="L224" s="11">
        <f t="shared" si="46"/>
        <v>57463.013915116928</v>
      </c>
      <c r="M224" s="11">
        <v>0</v>
      </c>
      <c r="N224" s="11">
        <f t="shared" si="47"/>
        <v>17238904.174535096</v>
      </c>
      <c r="O224" s="24"/>
    </row>
    <row r="225" spans="1:15" x14ac:dyDescent="0.25">
      <c r="A225" s="19">
        <v>52322</v>
      </c>
      <c r="B225" s="11">
        <f t="shared" si="39"/>
        <v>363876.62574945122</v>
      </c>
      <c r="C225" s="12">
        <f t="shared" si="40"/>
        <v>1.2500000000000074E-2</v>
      </c>
      <c r="D225" s="9">
        <f t="shared" si="41"/>
        <v>1.2499999999999997E-2</v>
      </c>
      <c r="E225" s="9">
        <f t="shared" si="42"/>
        <v>0</v>
      </c>
      <c r="F225" s="11">
        <v>0</v>
      </c>
      <c r="G225" s="10">
        <f>IF(MONTH(A225)=1,N(H224)*$G$2,0)</f>
        <v>0</v>
      </c>
      <c r="H225" s="10">
        <f t="shared" si="43"/>
        <v>15000</v>
      </c>
      <c r="I225" s="11">
        <f t="shared" si="44"/>
        <v>17253904.174535096</v>
      </c>
      <c r="J225" s="11">
        <f>I225*C225</f>
        <v>215673.80218168997</v>
      </c>
      <c r="K225" s="11">
        <f t="shared" si="45"/>
        <v>17469577.976716787</v>
      </c>
      <c r="L225" s="11">
        <f t="shared" si="46"/>
        <v>58231.926589055896</v>
      </c>
      <c r="M225" s="11">
        <v>0</v>
      </c>
      <c r="N225" s="11">
        <f t="shared" si="47"/>
        <v>17469577.976716787</v>
      </c>
      <c r="O225" s="24"/>
    </row>
    <row r="226" spans="1:15" x14ac:dyDescent="0.25">
      <c r="A226" s="19">
        <v>52352</v>
      </c>
      <c r="B226" s="11">
        <f t="shared" si="39"/>
        <v>368425.08357131935</v>
      </c>
      <c r="C226" s="12">
        <f t="shared" si="40"/>
        <v>1.2499999999999964E-2</v>
      </c>
      <c r="D226" s="9">
        <f t="shared" si="41"/>
        <v>1.2500000000000002E-2</v>
      </c>
      <c r="E226" s="9">
        <f t="shared" si="42"/>
        <v>0</v>
      </c>
      <c r="F226" s="11">
        <v>0</v>
      </c>
      <c r="G226" s="10">
        <f>IF(MONTH(A226)=1,N(H225)*$G$2,0)</f>
        <v>0</v>
      </c>
      <c r="H226" s="10">
        <f t="shared" si="43"/>
        <v>15000</v>
      </c>
      <c r="I226" s="11">
        <f t="shared" si="44"/>
        <v>17484577.976716787</v>
      </c>
      <c r="J226" s="11">
        <f>I226*C226</f>
        <v>218557.2247089592</v>
      </c>
      <c r="K226" s="11">
        <f t="shared" si="45"/>
        <v>17703135.201425746</v>
      </c>
      <c r="L226" s="11">
        <f t="shared" si="46"/>
        <v>59010.450671419094</v>
      </c>
      <c r="M226" s="11">
        <v>0</v>
      </c>
      <c r="N226" s="11">
        <f t="shared" si="47"/>
        <v>17703135.201425746</v>
      </c>
      <c r="O226" s="24"/>
    </row>
    <row r="227" spans="1:15" x14ac:dyDescent="0.25">
      <c r="A227" s="19">
        <v>52383</v>
      </c>
      <c r="B227" s="11">
        <f t="shared" si="39"/>
        <v>373030.39711596083</v>
      </c>
      <c r="C227" s="12">
        <f t="shared" si="40"/>
        <v>1.2499999999999973E-2</v>
      </c>
      <c r="D227" s="9">
        <f t="shared" si="41"/>
        <v>1.2499999999999997E-2</v>
      </c>
      <c r="E227" s="9">
        <f t="shared" si="42"/>
        <v>0</v>
      </c>
      <c r="F227" s="11">
        <v>0</v>
      </c>
      <c r="G227" s="10">
        <f>IF(MONTH(A227)=1,N(H226)*$G$2,0)</f>
        <v>0</v>
      </c>
      <c r="H227" s="10">
        <f t="shared" si="43"/>
        <v>15000</v>
      </c>
      <c r="I227" s="11">
        <f t="shared" si="44"/>
        <v>17718135.201425746</v>
      </c>
      <c r="J227" s="11">
        <f>I227*C227</f>
        <v>221476.69001782135</v>
      </c>
      <c r="K227" s="11">
        <f t="shared" si="45"/>
        <v>17939611.891443569</v>
      </c>
      <c r="L227" s="11">
        <f t="shared" si="46"/>
        <v>59798.706304811836</v>
      </c>
      <c r="M227" s="11">
        <v>0</v>
      </c>
      <c r="N227" s="11">
        <f t="shared" si="47"/>
        <v>17939611.891443569</v>
      </c>
      <c r="O227" s="24"/>
    </row>
    <row r="228" spans="1:15" x14ac:dyDescent="0.25">
      <c r="A228" s="19">
        <v>52413</v>
      </c>
      <c r="B228" s="11">
        <f t="shared" si="39"/>
        <v>377693.27707991033</v>
      </c>
      <c r="C228" s="12">
        <f t="shared" si="40"/>
        <v>1.2499999999999964E-2</v>
      </c>
      <c r="D228" s="9">
        <f t="shared" si="41"/>
        <v>1.2499999999999999E-2</v>
      </c>
      <c r="E228" s="9">
        <f t="shared" si="42"/>
        <v>0</v>
      </c>
      <c r="F228" s="11">
        <v>0</v>
      </c>
      <c r="G228" s="10">
        <f>IF(MONTH(A228)=1,N(H227)*$G$2,0)</f>
        <v>0</v>
      </c>
      <c r="H228" s="10">
        <f t="shared" si="43"/>
        <v>15000</v>
      </c>
      <c r="I228" s="11">
        <f t="shared" si="44"/>
        <v>17954611.891443569</v>
      </c>
      <c r="J228" s="11">
        <f>I228*C228</f>
        <v>224432.64864304397</v>
      </c>
      <c r="K228" s="11">
        <f t="shared" si="45"/>
        <v>18179044.540086612</v>
      </c>
      <c r="L228" s="11">
        <f t="shared" si="46"/>
        <v>60596.815133621982</v>
      </c>
      <c r="M228" s="11">
        <v>0</v>
      </c>
      <c r="N228" s="11">
        <f t="shared" si="47"/>
        <v>18179044.540086612</v>
      </c>
      <c r="O228" s="24"/>
    </row>
    <row r="229" spans="1:15" x14ac:dyDescent="0.25">
      <c r="A229" s="19">
        <v>52444</v>
      </c>
      <c r="B229" s="11">
        <f t="shared" si="39"/>
        <v>382414.44304340921</v>
      </c>
      <c r="C229" s="12">
        <f t="shared" si="40"/>
        <v>1.249999999999999E-2</v>
      </c>
      <c r="D229" s="9">
        <f t="shared" si="41"/>
        <v>1.2499999999999995E-2</v>
      </c>
      <c r="E229" s="9">
        <f t="shared" si="42"/>
        <v>0</v>
      </c>
      <c r="F229" s="11">
        <v>0</v>
      </c>
      <c r="G229" s="10">
        <f>IF(MONTH(A229)=1,N(H228)*$G$2,0)</f>
        <v>0</v>
      </c>
      <c r="H229" s="10">
        <f t="shared" si="43"/>
        <v>15000</v>
      </c>
      <c r="I229" s="11">
        <f t="shared" si="44"/>
        <v>18194044.540086612</v>
      </c>
      <c r="J229" s="11">
        <f>I229*C229</f>
        <v>227425.55675108248</v>
      </c>
      <c r="K229" s="11">
        <f t="shared" si="45"/>
        <v>18421470.096837696</v>
      </c>
      <c r="L229" s="11">
        <f t="shared" si="46"/>
        <v>61404.900322792259</v>
      </c>
      <c r="M229" s="11">
        <v>0</v>
      </c>
      <c r="N229" s="11">
        <f t="shared" si="47"/>
        <v>18421470.096837696</v>
      </c>
      <c r="O229" s="24"/>
    </row>
    <row r="230" spans="1:15" x14ac:dyDescent="0.25">
      <c r="A230" s="19">
        <v>52475</v>
      </c>
      <c r="B230" s="11">
        <f t="shared" si="39"/>
        <v>387194.62358145183</v>
      </c>
      <c r="C230" s="12">
        <f t="shared" si="40"/>
        <v>1.2500000000000022E-2</v>
      </c>
      <c r="D230" s="9">
        <f t="shared" si="41"/>
        <v>1.2499999999999999E-2</v>
      </c>
      <c r="E230" s="9">
        <f t="shared" si="42"/>
        <v>0</v>
      </c>
      <c r="F230" s="11">
        <v>0</v>
      </c>
      <c r="G230" s="10">
        <f>IF(MONTH(A230)=1,N(H229)*$G$2,0)</f>
        <v>0</v>
      </c>
      <c r="H230" s="10">
        <f t="shared" si="43"/>
        <v>15000</v>
      </c>
      <c r="I230" s="11">
        <f t="shared" si="44"/>
        <v>18436470.096837696</v>
      </c>
      <c r="J230" s="11">
        <f>I230*C230</f>
        <v>230455.87621047159</v>
      </c>
      <c r="K230" s="11">
        <f t="shared" si="45"/>
        <v>18666925.973048165</v>
      </c>
      <c r="L230" s="11">
        <f t="shared" si="46"/>
        <v>62223.086576827154</v>
      </c>
      <c r="M230" s="11">
        <v>0</v>
      </c>
      <c r="N230" s="11">
        <f t="shared" si="47"/>
        <v>18666925.973048165</v>
      </c>
      <c r="O230" s="24"/>
    </row>
    <row r="231" spans="1:15" x14ac:dyDescent="0.25">
      <c r="A231" s="19">
        <v>52505</v>
      </c>
      <c r="B231" s="11">
        <f t="shared" si="39"/>
        <v>392034.55637621996</v>
      </c>
      <c r="C231" s="12">
        <f t="shared" si="40"/>
        <v>1.2499999999999956E-2</v>
      </c>
      <c r="D231" s="9">
        <f t="shared" si="41"/>
        <v>1.2499999999999989E-2</v>
      </c>
      <c r="E231" s="9">
        <f t="shared" si="42"/>
        <v>0</v>
      </c>
      <c r="F231" s="11">
        <v>0</v>
      </c>
      <c r="G231" s="10">
        <f>IF(MONTH(A231)=1,N(H230)*$G$2,0)</f>
        <v>0</v>
      </c>
      <c r="H231" s="10">
        <f t="shared" si="43"/>
        <v>15000</v>
      </c>
      <c r="I231" s="11">
        <f t="shared" si="44"/>
        <v>18681925.973048165</v>
      </c>
      <c r="J231" s="11">
        <f>I231*C231</f>
        <v>233524.07466310123</v>
      </c>
      <c r="K231" s="11">
        <f t="shared" si="45"/>
        <v>18915450.047711268</v>
      </c>
      <c r="L231" s="11">
        <f t="shared" si="46"/>
        <v>63051.500159037496</v>
      </c>
      <c r="M231" s="11">
        <v>0</v>
      </c>
      <c r="N231" s="11">
        <f t="shared" si="47"/>
        <v>18915450.047711268</v>
      </c>
      <c r="O231" s="24"/>
    </row>
    <row r="232" spans="1:15" x14ac:dyDescent="0.25">
      <c r="A232" s="19">
        <v>52536</v>
      </c>
      <c r="B232" s="11">
        <f t="shared" si="39"/>
        <v>396934.98833092273</v>
      </c>
      <c r="C232" s="12">
        <f t="shared" si="40"/>
        <v>1.2500000000000053E-2</v>
      </c>
      <c r="D232" s="9">
        <f t="shared" si="41"/>
        <v>1.2499999999999989E-2</v>
      </c>
      <c r="E232" s="9">
        <f t="shared" si="42"/>
        <v>0</v>
      </c>
      <c r="F232" s="11">
        <v>0</v>
      </c>
      <c r="G232" s="10">
        <f>IF(MONTH(A232)=1,N(H231)*$G$2,0)</f>
        <v>0</v>
      </c>
      <c r="H232" s="10">
        <f t="shared" si="43"/>
        <v>15000</v>
      </c>
      <c r="I232" s="11">
        <f t="shared" si="44"/>
        <v>18930450.047711268</v>
      </c>
      <c r="J232" s="11">
        <f>I232*C232</f>
        <v>236630.62559639185</v>
      </c>
      <c r="K232" s="11">
        <f t="shared" si="45"/>
        <v>19167080.673307661</v>
      </c>
      <c r="L232" s="11">
        <f t="shared" si="46"/>
        <v>63890.268911025472</v>
      </c>
      <c r="M232" s="11">
        <v>0</v>
      </c>
      <c r="N232" s="11">
        <f t="shared" si="47"/>
        <v>19167080.673307661</v>
      </c>
      <c r="O232" s="24"/>
    </row>
    <row r="233" spans="1:15" x14ac:dyDescent="0.25">
      <c r="A233" s="19">
        <v>52566</v>
      </c>
      <c r="B233" s="11">
        <f t="shared" si="39"/>
        <v>401896.67568505928</v>
      </c>
      <c r="C233" s="12">
        <f t="shared" si="40"/>
        <v>1.2500000000000039E-2</v>
      </c>
      <c r="D233" s="9">
        <f t="shared" si="41"/>
        <v>1.2499999999999989E-2</v>
      </c>
      <c r="E233" s="9">
        <f t="shared" si="42"/>
        <v>0.14999999999999986</v>
      </c>
      <c r="F233" s="11">
        <v>0</v>
      </c>
      <c r="G233" s="10">
        <f>IF(MONTH(A233)=1,N(H232)*$G$2,0)</f>
        <v>0</v>
      </c>
      <c r="H233" s="10">
        <f t="shared" si="43"/>
        <v>15000</v>
      </c>
      <c r="I233" s="11">
        <f t="shared" si="44"/>
        <v>19182080.673307661</v>
      </c>
      <c r="J233" s="11">
        <f>I233*C233</f>
        <v>239776.00841634651</v>
      </c>
      <c r="K233" s="11">
        <f t="shared" si="45"/>
        <v>19421856.681724008</v>
      </c>
      <c r="L233" s="11">
        <f t="shared" si="46"/>
        <v>64739.522272413298</v>
      </c>
      <c r="M233" s="11">
        <v>0</v>
      </c>
      <c r="N233" s="11">
        <f t="shared" si="47"/>
        <v>19421856.681724008</v>
      </c>
      <c r="O233" s="24"/>
    </row>
    <row r="234" spans="1:15" x14ac:dyDescent="0.25">
      <c r="A234" s="19">
        <v>52597</v>
      </c>
      <c r="B234" s="11">
        <f t="shared" si="39"/>
        <v>406920.3841311225</v>
      </c>
      <c r="C234" s="12">
        <f t="shared" si="40"/>
        <v>1.2499999999999942E-2</v>
      </c>
      <c r="D234" s="9">
        <f t="shared" si="41"/>
        <v>1.2499999999999989E-2</v>
      </c>
      <c r="E234" s="9">
        <f t="shared" si="42"/>
        <v>0</v>
      </c>
      <c r="F234" s="11">
        <v>0</v>
      </c>
      <c r="G234" s="10">
        <f>IF(MONTH(A234)=1,N(H233)*$G$2,0)</f>
        <v>0</v>
      </c>
      <c r="H234" s="10">
        <f t="shared" si="43"/>
        <v>15000</v>
      </c>
      <c r="I234" s="11">
        <f t="shared" si="44"/>
        <v>19436856.681724008</v>
      </c>
      <c r="J234" s="11">
        <f>I234*C234</f>
        <v>242960.70852154898</v>
      </c>
      <c r="K234" s="11">
        <f t="shared" si="45"/>
        <v>19679817.390245557</v>
      </c>
      <c r="L234" s="11">
        <f t="shared" si="46"/>
        <v>65599.391300818461</v>
      </c>
      <c r="M234" s="11">
        <v>0</v>
      </c>
      <c r="N234" s="11">
        <f t="shared" si="47"/>
        <v>19679817.390245557</v>
      </c>
      <c r="O234" s="24"/>
    </row>
    <row r="235" spans="1:15" x14ac:dyDescent="0.25">
      <c r="A235" s="19">
        <v>52628</v>
      </c>
      <c r="B235" s="11">
        <f t="shared" si="39"/>
        <v>412006.8889327615</v>
      </c>
      <c r="C235" s="12">
        <f t="shared" si="40"/>
        <v>1.249999999999994E-2</v>
      </c>
      <c r="D235" s="9">
        <f t="shared" si="41"/>
        <v>1.2499999999999985E-2</v>
      </c>
      <c r="E235" s="9">
        <f t="shared" si="42"/>
        <v>0</v>
      </c>
      <c r="F235" s="11">
        <v>0</v>
      </c>
      <c r="G235" s="10">
        <f>IF(MONTH(A235)=1,N(H234)*$G$2,0)</f>
        <v>0</v>
      </c>
      <c r="H235" s="10">
        <f t="shared" si="43"/>
        <v>15000</v>
      </c>
      <c r="I235" s="11">
        <f t="shared" si="44"/>
        <v>19694817.390245557</v>
      </c>
      <c r="J235" s="11">
        <f>I235*C235</f>
        <v>246185.21737806828</v>
      </c>
      <c r="K235" s="11">
        <f t="shared" si="45"/>
        <v>19941002.607623626</v>
      </c>
      <c r="L235" s="11">
        <f t="shared" si="46"/>
        <v>66470.008692078685</v>
      </c>
      <c r="M235" s="11">
        <v>0</v>
      </c>
      <c r="N235" s="11">
        <f t="shared" si="47"/>
        <v>19941002.607623626</v>
      </c>
      <c r="O235" s="24"/>
    </row>
    <row r="236" spans="1:15" x14ac:dyDescent="0.25">
      <c r="A236" s="19">
        <v>52657</v>
      </c>
      <c r="B236" s="11">
        <f t="shared" si="39"/>
        <v>417156.97504442104</v>
      </c>
      <c r="C236" s="12">
        <f t="shared" si="40"/>
        <v>1.2500000000000035E-2</v>
      </c>
      <c r="D236" s="9">
        <f t="shared" si="41"/>
        <v>1.2499999999999995E-2</v>
      </c>
      <c r="E236" s="9">
        <f t="shared" si="42"/>
        <v>0</v>
      </c>
      <c r="F236" s="11">
        <v>0</v>
      </c>
      <c r="G236" s="10">
        <f>IF(MONTH(A236)=1,N(H235)*$G$2,0)</f>
        <v>0</v>
      </c>
      <c r="H236" s="10">
        <f t="shared" si="43"/>
        <v>15000</v>
      </c>
      <c r="I236" s="11">
        <f t="shared" si="44"/>
        <v>19956002.607623626</v>
      </c>
      <c r="J236" s="11">
        <f>I236*C236</f>
        <v>249450.03259529601</v>
      </c>
      <c r="K236" s="11">
        <f t="shared" si="45"/>
        <v>20205452.640218921</v>
      </c>
      <c r="L236" s="11">
        <f t="shared" si="46"/>
        <v>67351.508800729673</v>
      </c>
      <c r="M236" s="11">
        <v>0</v>
      </c>
      <c r="N236" s="11">
        <f t="shared" si="47"/>
        <v>20205452.640218921</v>
      </c>
      <c r="O236" s="24"/>
    </row>
    <row r="237" spans="1:15" x14ac:dyDescent="0.25">
      <c r="A237" s="19">
        <v>52688</v>
      </c>
      <c r="B237" s="11">
        <f t="shared" si="39"/>
        <v>422371.43723247631</v>
      </c>
      <c r="C237" s="12">
        <f t="shared" si="40"/>
        <v>1.2500000000000025E-2</v>
      </c>
      <c r="D237" s="9">
        <f t="shared" si="41"/>
        <v>1.2499999999999992E-2</v>
      </c>
      <c r="E237" s="9">
        <f t="shared" si="42"/>
        <v>0</v>
      </c>
      <c r="F237" s="11">
        <v>0</v>
      </c>
      <c r="G237" s="10">
        <f>IF(MONTH(A237)=1,N(H236)*$G$2,0)</f>
        <v>0</v>
      </c>
      <c r="H237" s="10">
        <f t="shared" si="43"/>
        <v>15000</v>
      </c>
      <c r="I237" s="11">
        <f t="shared" si="44"/>
        <v>20220452.640218921</v>
      </c>
      <c r="J237" s="11">
        <f>I237*C237</f>
        <v>252755.65800273701</v>
      </c>
      <c r="K237" s="11">
        <f t="shared" si="45"/>
        <v>20473208.298221659</v>
      </c>
      <c r="L237" s="11">
        <f t="shared" si="46"/>
        <v>68244.027660738793</v>
      </c>
      <c r="M237" s="11">
        <v>0</v>
      </c>
      <c r="N237" s="11">
        <f t="shared" si="47"/>
        <v>20473208.298221659</v>
      </c>
      <c r="O237" s="24"/>
    </row>
    <row r="238" spans="1:15" x14ac:dyDescent="0.25">
      <c r="A238" s="19">
        <v>52718</v>
      </c>
      <c r="B238" s="11">
        <f t="shared" ref="B238:B245" si="48">(B237*$A$2)+B237</f>
        <v>427651.08019788226</v>
      </c>
      <c r="C238" s="12">
        <f t="shared" ref="C238:C245" si="49">(B238-B237)/B237</f>
        <v>1.2499999999999983E-2</v>
      </c>
      <c r="D238" s="9">
        <f t="shared" ref="D238:D245" si="50">AVERAGE(C227:C238)</f>
        <v>1.2499999999999995E-2</v>
      </c>
      <c r="E238" s="9">
        <f t="shared" ref="E238:E245" si="51">IF(MONTH(A238)=12,SUM(C227:C238),0)</f>
        <v>0</v>
      </c>
      <c r="F238" s="11">
        <v>0</v>
      </c>
      <c r="G238" s="10">
        <f>IF(MONTH(A238)=1,N(H237)*$G$2,0)</f>
        <v>0</v>
      </c>
      <c r="H238" s="10">
        <f t="shared" si="43"/>
        <v>15000</v>
      </c>
      <c r="I238" s="11">
        <f t="shared" si="44"/>
        <v>20488208.298221659</v>
      </c>
      <c r="J238" s="11">
        <f>I238*C238</f>
        <v>256102.60372777039</v>
      </c>
      <c r="K238" s="11">
        <f t="shared" si="45"/>
        <v>20744310.901949428</v>
      </c>
      <c r="L238" s="11">
        <f t="shared" si="46"/>
        <v>69147.703006498021</v>
      </c>
      <c r="M238" s="11">
        <v>0</v>
      </c>
      <c r="N238" s="11">
        <f t="shared" si="47"/>
        <v>20744310.901949428</v>
      </c>
      <c r="O238" s="24"/>
    </row>
    <row r="239" spans="1:15" x14ac:dyDescent="0.25">
      <c r="A239" s="19">
        <v>52749</v>
      </c>
      <c r="B239" s="11">
        <f t="shared" si="48"/>
        <v>432996.71870035579</v>
      </c>
      <c r="C239" s="12">
        <f t="shared" si="49"/>
        <v>1.2500000000000016E-2</v>
      </c>
      <c r="D239" s="9">
        <f t="shared" si="50"/>
        <v>1.2499999999999997E-2</v>
      </c>
      <c r="E239" s="9">
        <f t="shared" si="51"/>
        <v>0</v>
      </c>
      <c r="F239" s="11">
        <v>0</v>
      </c>
      <c r="G239" s="10">
        <f>IF(MONTH(A239)=1,N(H238)*$G$2,0)</f>
        <v>0</v>
      </c>
      <c r="H239" s="10">
        <f t="shared" si="43"/>
        <v>15000</v>
      </c>
      <c r="I239" s="11">
        <f t="shared" si="44"/>
        <v>20759310.901949428</v>
      </c>
      <c r="J239" s="11">
        <f>I239*C239</f>
        <v>259491.38627436818</v>
      </c>
      <c r="K239" s="11">
        <f t="shared" si="45"/>
        <v>21018802.288223796</v>
      </c>
      <c r="L239" s="11">
        <f t="shared" si="46"/>
        <v>70062.674294079246</v>
      </c>
      <c r="M239" s="11">
        <v>0</v>
      </c>
      <c r="N239" s="11">
        <f t="shared" si="47"/>
        <v>21018802.288223796</v>
      </c>
      <c r="O239" s="24"/>
    </row>
    <row r="240" spans="1:15" x14ac:dyDescent="0.25">
      <c r="A240" s="19">
        <v>52779</v>
      </c>
      <c r="B240" s="11">
        <f t="shared" si="48"/>
        <v>438409.17768411024</v>
      </c>
      <c r="C240" s="12">
        <f t="shared" si="49"/>
        <v>1.2500000000000002E-2</v>
      </c>
      <c r="D240" s="9">
        <f t="shared" si="50"/>
        <v>1.2500000000000002E-2</v>
      </c>
      <c r="E240" s="9">
        <f t="shared" si="51"/>
        <v>0</v>
      </c>
      <c r="F240" s="11">
        <v>0</v>
      </c>
      <c r="G240" s="10">
        <f>IF(MONTH(A240)=1,N(H239)*$G$2,0)</f>
        <v>0</v>
      </c>
      <c r="H240" s="10">
        <f t="shared" si="43"/>
        <v>15000</v>
      </c>
      <c r="I240" s="11">
        <f t="shared" si="44"/>
        <v>21033802.288223796</v>
      </c>
      <c r="J240" s="11">
        <f>I240*C240</f>
        <v>262922.52860279748</v>
      </c>
      <c r="K240" s="11">
        <f t="shared" si="45"/>
        <v>21296724.816826593</v>
      </c>
      <c r="L240" s="11">
        <f t="shared" si="46"/>
        <v>70989.082722755236</v>
      </c>
      <c r="M240" s="11">
        <v>0</v>
      </c>
      <c r="N240" s="11">
        <f t="shared" si="47"/>
        <v>21296724.816826593</v>
      </c>
      <c r="O240" s="24"/>
    </row>
    <row r="241" spans="1:15" x14ac:dyDescent="0.25">
      <c r="A241" s="19">
        <v>52810</v>
      </c>
      <c r="B241" s="11">
        <f t="shared" si="48"/>
        <v>443889.2924051616</v>
      </c>
      <c r="C241" s="12">
        <f t="shared" si="49"/>
        <v>1.2499999999999957E-2</v>
      </c>
      <c r="D241" s="9">
        <f t="shared" si="50"/>
        <v>1.2499999999999999E-2</v>
      </c>
      <c r="E241" s="9">
        <f t="shared" si="51"/>
        <v>0</v>
      </c>
      <c r="F241" s="11">
        <v>0</v>
      </c>
      <c r="G241" s="10">
        <f>IF(MONTH(A241)=1,N(H240)*$G$2,0)</f>
        <v>0</v>
      </c>
      <c r="H241" s="10">
        <f t="shared" si="43"/>
        <v>15000</v>
      </c>
      <c r="I241" s="11">
        <f t="shared" si="44"/>
        <v>21311724.816826593</v>
      </c>
      <c r="J241" s="11">
        <f>I241*C241</f>
        <v>266396.56021033152</v>
      </c>
      <c r="K241" s="11">
        <f t="shared" si="45"/>
        <v>21578121.377036925</v>
      </c>
      <c r="L241" s="11">
        <f t="shared" si="46"/>
        <v>71927.071256789684</v>
      </c>
      <c r="M241" s="11">
        <v>0</v>
      </c>
      <c r="N241" s="11">
        <f t="shared" si="47"/>
        <v>21578121.377036925</v>
      </c>
      <c r="O241" s="24"/>
    </row>
    <row r="242" spans="1:15" x14ac:dyDescent="0.25">
      <c r="A242" s="19">
        <v>52841</v>
      </c>
      <c r="B242" s="11">
        <f t="shared" si="48"/>
        <v>449437.90856022609</v>
      </c>
      <c r="C242" s="12">
        <f t="shared" si="49"/>
        <v>1.2499999999999933E-2</v>
      </c>
      <c r="D242" s="9">
        <f t="shared" si="50"/>
        <v>1.249999999999999E-2</v>
      </c>
      <c r="E242" s="9">
        <f t="shared" si="51"/>
        <v>0</v>
      </c>
      <c r="F242" s="11">
        <v>0</v>
      </c>
      <c r="G242" s="10">
        <f>IF(MONTH(A242)=1,N(H241)*$G$2,0)</f>
        <v>0</v>
      </c>
      <c r="H242" s="10">
        <f t="shared" si="43"/>
        <v>15000</v>
      </c>
      <c r="I242" s="11">
        <f t="shared" si="44"/>
        <v>21593121.377036925</v>
      </c>
      <c r="J242" s="11">
        <f>I242*C242</f>
        <v>269914.01721296011</v>
      </c>
      <c r="K242" s="11">
        <f t="shared" si="45"/>
        <v>21863035.394249886</v>
      </c>
      <c r="L242" s="11">
        <f t="shared" si="46"/>
        <v>72876.784647499546</v>
      </c>
      <c r="M242" s="11">
        <v>0</v>
      </c>
      <c r="N242" s="11">
        <f t="shared" si="47"/>
        <v>21863035.394249886</v>
      </c>
      <c r="O242" s="24"/>
    </row>
    <row r="243" spans="1:15" x14ac:dyDescent="0.25">
      <c r="A243" s="19">
        <v>52871</v>
      </c>
      <c r="B243" s="11">
        <f t="shared" si="48"/>
        <v>455055.88241722889</v>
      </c>
      <c r="C243" s="12">
        <f t="shared" si="49"/>
        <v>1.2499999999999938E-2</v>
      </c>
      <c r="D243" s="9">
        <f t="shared" si="50"/>
        <v>1.2499999999999989E-2</v>
      </c>
      <c r="E243" s="9">
        <f t="shared" si="51"/>
        <v>0</v>
      </c>
      <c r="F243" s="11">
        <v>0</v>
      </c>
      <c r="G243" s="10">
        <f>IF(MONTH(A243)=1,N(H242)*$G$2,0)</f>
        <v>0</v>
      </c>
      <c r="H243" s="10">
        <f t="shared" si="43"/>
        <v>15000</v>
      </c>
      <c r="I243" s="11">
        <f t="shared" si="44"/>
        <v>21878035.394249886</v>
      </c>
      <c r="J243" s="11">
        <f>I243*C243</f>
        <v>273475.44242812222</v>
      </c>
      <c r="K243" s="11">
        <f t="shared" si="45"/>
        <v>22151510.836678009</v>
      </c>
      <c r="L243" s="11">
        <f t="shared" si="46"/>
        <v>73838.369455593289</v>
      </c>
      <c r="M243" s="11">
        <v>0</v>
      </c>
      <c r="N243" s="11">
        <f t="shared" si="47"/>
        <v>22151510.836678009</v>
      </c>
      <c r="O243" s="24"/>
    </row>
    <row r="244" spans="1:15" x14ac:dyDescent="0.25">
      <c r="A244" s="19">
        <v>52902</v>
      </c>
      <c r="B244" s="11">
        <f t="shared" si="48"/>
        <v>460744.08094744425</v>
      </c>
      <c r="C244" s="12">
        <f t="shared" si="49"/>
        <v>1.2500000000000002E-2</v>
      </c>
      <c r="D244" s="9">
        <f t="shared" si="50"/>
        <v>1.2499999999999983E-2</v>
      </c>
      <c r="E244" s="9">
        <f t="shared" si="51"/>
        <v>0</v>
      </c>
      <c r="F244" s="11">
        <v>0</v>
      </c>
      <c r="G244" s="10">
        <f>IF(MONTH(A244)=1,N(H243)*$G$2,0)</f>
        <v>0</v>
      </c>
      <c r="H244" s="10">
        <f t="shared" si="43"/>
        <v>15000</v>
      </c>
      <c r="I244" s="11">
        <f t="shared" si="44"/>
        <v>22166510.836678009</v>
      </c>
      <c r="J244" s="11">
        <f>I244*C244</f>
        <v>277081.38545847515</v>
      </c>
      <c r="K244" s="11">
        <f t="shared" si="45"/>
        <v>22443592.222136486</v>
      </c>
      <c r="L244" s="11">
        <f t="shared" si="46"/>
        <v>74811.974073788209</v>
      </c>
      <c r="M244" s="11">
        <v>0</v>
      </c>
      <c r="N244" s="11">
        <f t="shared" si="47"/>
        <v>22443592.222136486</v>
      </c>
      <c r="O244" s="24"/>
    </row>
    <row r="245" spans="1:15" x14ac:dyDescent="0.25">
      <c r="A245" s="19">
        <v>52932</v>
      </c>
      <c r="B245" s="11">
        <f t="shared" si="48"/>
        <v>466503.38195928728</v>
      </c>
      <c r="C245" s="12">
        <f t="shared" si="49"/>
        <v>1.2499999999999938E-2</v>
      </c>
      <c r="D245" s="9">
        <f t="shared" si="50"/>
        <v>1.2499999999999975E-2</v>
      </c>
      <c r="E245" s="9">
        <f t="shared" si="51"/>
        <v>0.14999999999999969</v>
      </c>
      <c r="F245" s="11">
        <v>0</v>
      </c>
      <c r="G245" s="10">
        <f>IF(MONTH(A245)=1,N(H244)*$G$2,0)</f>
        <v>0</v>
      </c>
      <c r="H245" s="10">
        <f t="shared" si="43"/>
        <v>15000</v>
      </c>
      <c r="I245" s="11">
        <f t="shared" si="44"/>
        <v>22458592.222136486</v>
      </c>
      <c r="J245" s="11">
        <f>I245*C245</f>
        <v>280732.40277670469</v>
      </c>
      <c r="K245" s="11">
        <f t="shared" si="45"/>
        <v>22739324.62491319</v>
      </c>
      <c r="L245" s="11">
        <f t="shared" si="46"/>
        <v>75797.748749710561</v>
      </c>
      <c r="M245" s="11">
        <v>0</v>
      </c>
      <c r="N245" s="28">
        <f t="shared" si="47"/>
        <v>22739324.62491319</v>
      </c>
      <c r="O245" s="24"/>
    </row>
  </sheetData>
  <conditionalFormatting sqref="D5:E245">
    <cfRule type="cellIs" dxfId="1" priority="1" operator="lessThan">
      <formula>0</formula>
    </cfRule>
    <cfRule type="cellIs" dxfId="0" priority="2" operator="greaterThan">
      <formula>0</formula>
    </cfRule>
  </conditionalFormatting>
  <hyperlinks>
    <hyperlink ref="B1" location="curr" display="curr" xr:uid="{8EF4E153-3C3A-46C6-8611-58A7F296D4CD}"/>
  </hyperlinks>
  <pageMargins left="0.7" right="0.7" top="0.75" bottom="0.75" header="0.3" footer="0.3"/>
  <pageSetup orientation="portrait" horizontalDpi="300" verticalDpi="300" r:id="rId1"/>
  <ignoredErrors>
    <ignoredError sqref="D17:E77 D6:D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vijay nyr</cp:lastModifiedBy>
  <cp:lastPrinted>2024-08-18T10:55:25Z</cp:lastPrinted>
  <dcterms:created xsi:type="dcterms:W3CDTF">2015-06-05T18:17:20Z</dcterms:created>
  <dcterms:modified xsi:type="dcterms:W3CDTF">2026-02-08T10:44:36Z</dcterms:modified>
</cp:coreProperties>
</file>